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920"/>
  </bookViews>
  <sheets>
    <sheet name="Приложение №12 Табл.№1" sheetId="2" r:id="rId1"/>
  </sheets>
  <definedNames>
    <definedName name="_xlnm.Print_Area" localSheetId="0">'Приложение №12 Табл.№1'!$D$1:$T$532</definedName>
  </definedNames>
  <calcPr calcId="125725"/>
</workbook>
</file>

<file path=xl/calcChain.xml><?xml version="1.0" encoding="utf-8"?>
<calcChain xmlns="http://schemas.openxmlformats.org/spreadsheetml/2006/main">
  <c r="T144" i="2"/>
  <c r="S144"/>
  <c r="Q144"/>
  <c r="Q143"/>
  <c r="T80"/>
  <c r="S80"/>
  <c r="Q80"/>
  <c r="T78"/>
  <c r="T75" s="1"/>
  <c r="S78"/>
  <c r="Q78"/>
  <c r="Q75" s="1"/>
  <c r="T76"/>
  <c r="S76"/>
  <c r="S75" s="1"/>
  <c r="Q76"/>
  <c r="T73"/>
  <c r="S73"/>
  <c r="T72"/>
  <c r="S72"/>
  <c r="Q73"/>
  <c r="Q72" s="1"/>
  <c r="T232"/>
  <c r="T231" s="1"/>
  <c r="S232"/>
  <c r="Q232"/>
  <c r="Q231" s="1"/>
  <c r="T225"/>
  <c r="T224" s="1"/>
  <c r="S225"/>
  <c r="Q225"/>
  <c r="T494"/>
  <c r="S494"/>
  <c r="Q494"/>
  <c r="T112"/>
  <c r="S112"/>
  <c r="T111"/>
  <c r="S111"/>
  <c r="Q112"/>
  <c r="Q111" s="1"/>
  <c r="T120"/>
  <c r="S120"/>
  <c r="Q120"/>
  <c r="T189"/>
  <c r="S189"/>
  <c r="Q189"/>
  <c r="T187"/>
  <c r="S187"/>
  <c r="Q187"/>
  <c r="T307"/>
  <c r="S307"/>
  <c r="Q307"/>
  <c r="T197"/>
  <c r="S197"/>
  <c r="T196"/>
  <c r="S196"/>
  <c r="Q197"/>
  <c r="Q196" s="1"/>
  <c r="T217"/>
  <c r="S217"/>
  <c r="Q217"/>
  <c r="Q400"/>
  <c r="S400"/>
  <c r="T400"/>
  <c r="T344"/>
  <c r="S344"/>
  <c r="Q344"/>
  <c r="T333"/>
  <c r="S333"/>
  <c r="T332"/>
  <c r="S332"/>
  <c r="Q333"/>
  <c r="Q332" s="1"/>
  <c r="T316"/>
  <c r="S316"/>
  <c r="Q316"/>
  <c r="Q60"/>
  <c r="T56"/>
  <c r="S56"/>
  <c r="Q56"/>
  <c r="T36"/>
  <c r="S36"/>
  <c r="Q36"/>
  <c r="T29"/>
  <c r="S29"/>
  <c r="Q29"/>
  <c r="T24"/>
  <c r="S24"/>
  <c r="Q24"/>
  <c r="T527"/>
  <c r="S527"/>
  <c r="Q527"/>
  <c r="T414"/>
  <c r="T411" s="1"/>
  <c r="S414"/>
  <c r="T123"/>
  <c r="T182"/>
  <c r="S182"/>
  <c r="Q182"/>
  <c r="T166"/>
  <c r="S166"/>
  <c r="Q166"/>
  <c r="T168"/>
  <c r="S168"/>
  <c r="Q168"/>
  <c r="S224"/>
  <c r="Q224"/>
  <c r="T229"/>
  <c r="S229"/>
  <c r="T228"/>
  <c r="S228"/>
  <c r="Q229"/>
  <c r="Q228" s="1"/>
  <c r="S231"/>
  <c r="T32"/>
  <c r="S32"/>
  <c r="Q32"/>
  <c r="R286"/>
  <c r="S286"/>
  <c r="T286"/>
  <c r="Q286"/>
  <c r="T135"/>
  <c r="T134" s="1"/>
  <c r="S135"/>
  <c r="S134" s="1"/>
  <c r="Q135"/>
  <c r="Q134" s="1"/>
  <c r="T201"/>
  <c r="T200" s="1"/>
  <c r="T199" s="1"/>
  <c r="S201"/>
  <c r="S200" s="1"/>
  <c r="S199" s="1"/>
  <c r="Q201"/>
  <c r="Q200" s="1"/>
  <c r="Q199" s="1"/>
  <c r="T184"/>
  <c r="S184"/>
  <c r="Q184"/>
  <c r="T127"/>
  <c r="S127"/>
  <c r="Q127"/>
  <c r="T251"/>
  <c r="S251"/>
  <c r="Q251"/>
  <c r="T132"/>
  <c r="S132"/>
  <c r="Q132"/>
  <c r="T161"/>
  <c r="S161"/>
  <c r="Q161"/>
  <c r="T273"/>
  <c r="S273"/>
  <c r="Q273"/>
  <c r="T457"/>
  <c r="T456" s="1"/>
  <c r="S457"/>
  <c r="S456" s="1"/>
  <c r="Q457"/>
  <c r="Q456" s="1"/>
  <c r="S411"/>
  <c r="Q416"/>
  <c r="Q414"/>
  <c r="Q412"/>
  <c r="T477"/>
  <c r="S477"/>
  <c r="Q477"/>
  <c r="T522"/>
  <c r="S522"/>
  <c r="Q522"/>
  <c r="T426"/>
  <c r="S426"/>
  <c r="Q426"/>
  <c r="T447"/>
  <c r="S447"/>
  <c r="Q447"/>
  <c r="T125"/>
  <c r="S125"/>
  <c r="Q125"/>
  <c r="T468"/>
  <c r="S468"/>
  <c r="Q468"/>
  <c r="T130"/>
  <c r="S130"/>
  <c r="Q130"/>
  <c r="T409"/>
  <c r="T408" s="1"/>
  <c r="S409"/>
  <c r="S408" s="1"/>
  <c r="Q409"/>
  <c r="Q408" s="1"/>
  <c r="R201"/>
  <c r="R200" s="1"/>
  <c r="R199" s="1"/>
  <c r="R150" s="1"/>
  <c r="R311"/>
  <c r="R306" s="1"/>
  <c r="S311"/>
  <c r="T311"/>
  <c r="Q311"/>
  <c r="R403"/>
  <c r="S403"/>
  <c r="T403"/>
  <c r="Q403"/>
  <c r="Q399" s="1"/>
  <c r="R400"/>
  <c r="S399"/>
  <c r="Q123"/>
  <c r="R119"/>
  <c r="R444"/>
  <c r="S444"/>
  <c r="T444"/>
  <c r="Q444"/>
  <c r="T460"/>
  <c r="T459" s="1"/>
  <c r="S460"/>
  <c r="S459" s="1"/>
  <c r="Q460"/>
  <c r="Q459" s="1"/>
  <c r="T41"/>
  <c r="S41"/>
  <c r="Q41"/>
  <c r="T157"/>
  <c r="S157"/>
  <c r="Q157"/>
  <c r="T442"/>
  <c r="S442"/>
  <c r="Q442"/>
  <c r="T439"/>
  <c r="S439"/>
  <c r="T437"/>
  <c r="S437"/>
  <c r="Q437"/>
  <c r="T337"/>
  <c r="S337"/>
  <c r="Q337"/>
  <c r="T296"/>
  <c r="S296"/>
  <c r="Q296"/>
  <c r="T292"/>
  <c r="S292"/>
  <c r="Q292"/>
  <c r="T278"/>
  <c r="S278"/>
  <c r="Q278"/>
  <c r="T245"/>
  <c r="S245"/>
  <c r="Q245"/>
  <c r="T238"/>
  <c r="S238"/>
  <c r="Q238"/>
  <c r="T220"/>
  <c r="S220"/>
  <c r="Q220"/>
  <c r="T207"/>
  <c r="S207"/>
  <c r="Q207"/>
  <c r="S186" l="1"/>
  <c r="Q186"/>
  <c r="T186"/>
  <c r="T399"/>
  <c r="T165"/>
  <c r="S165"/>
  <c r="S129"/>
  <c r="Q165"/>
  <c r="T181"/>
  <c r="S181"/>
  <c r="Q181"/>
  <c r="Q119"/>
  <c r="R399"/>
  <c r="Q129"/>
  <c r="T129"/>
  <c r="Q441"/>
  <c r="Q411"/>
  <c r="T441"/>
  <c r="S441"/>
  <c r="T466"/>
  <c r="T465" s="1"/>
  <c r="S466"/>
  <c r="S465" s="1"/>
  <c r="Q466"/>
  <c r="Q465" s="1"/>
  <c r="T49"/>
  <c r="T48" s="1"/>
  <c r="S49"/>
  <c r="S48" s="1"/>
  <c r="Q49"/>
  <c r="Q48" s="1"/>
  <c r="T52"/>
  <c r="S52"/>
  <c r="Q52"/>
  <c r="T284" l="1"/>
  <c r="S284"/>
  <c r="Q284"/>
  <c r="T236"/>
  <c r="S236"/>
  <c r="Q236"/>
  <c r="T493"/>
  <c r="S493"/>
  <c r="Q493"/>
  <c r="T472"/>
  <c r="Q117"/>
  <c r="S117"/>
  <c r="T117"/>
  <c r="T491"/>
  <c r="T490" s="1"/>
  <c r="S491"/>
  <c r="S490" s="1"/>
  <c r="Q491"/>
  <c r="Q490" s="1"/>
  <c r="T476"/>
  <c r="T475" s="1"/>
  <c r="S476"/>
  <c r="S475" s="1"/>
  <c r="Q476"/>
  <c r="Q475" s="1"/>
  <c r="T119"/>
  <c r="S123"/>
  <c r="S119" s="1"/>
  <c r="T163"/>
  <c r="S163"/>
  <c r="Q163"/>
  <c r="T261"/>
  <c r="T260" s="1"/>
  <c r="S261"/>
  <c r="S260" s="1"/>
  <c r="Q261"/>
  <c r="Q260" s="1"/>
  <c r="T269"/>
  <c r="S269"/>
  <c r="Q269"/>
  <c r="T372"/>
  <c r="S372"/>
  <c r="Q372"/>
  <c r="T366"/>
  <c r="T365" s="1"/>
  <c r="S366"/>
  <c r="S365" s="1"/>
  <c r="Q366"/>
  <c r="Q365" s="1"/>
  <c r="T360"/>
  <c r="T359" s="1"/>
  <c r="S360"/>
  <c r="S359" s="1"/>
  <c r="Q360"/>
  <c r="Q359" s="1"/>
  <c r="T471" l="1"/>
  <c r="T470" s="1"/>
  <c r="Q439"/>
  <c r="Q44"/>
  <c r="T60"/>
  <c r="S60"/>
  <c r="T463"/>
  <c r="S463"/>
  <c r="S462" s="1"/>
  <c r="T462"/>
  <c r="Q463"/>
  <c r="Q462" s="1"/>
  <c r="T46"/>
  <c r="S46"/>
  <c r="Q46"/>
  <c r="T306"/>
  <c r="T305" s="1"/>
  <c r="S306"/>
  <c r="S305" s="1"/>
  <c r="Q306"/>
  <c r="Q305" s="1"/>
  <c r="T265"/>
  <c r="S265"/>
  <c r="Q265"/>
  <c r="T242"/>
  <c r="S242"/>
  <c r="Q242"/>
  <c r="S472" l="1"/>
  <c r="Q472"/>
  <c r="T64"/>
  <c r="S64"/>
  <c r="Q64"/>
  <c r="S471" l="1"/>
  <c r="S470" s="1"/>
  <c r="Q471"/>
  <c r="Q470" s="1"/>
  <c r="Q84"/>
  <c r="T175"/>
  <c r="S175"/>
  <c r="Q175"/>
  <c r="S272"/>
  <c r="T272"/>
  <c r="Q272"/>
  <c r="T235"/>
  <c r="S235"/>
  <c r="Q235"/>
  <c r="T336"/>
  <c r="S336"/>
  <c r="Q336"/>
  <c r="Q330"/>
  <c r="S330"/>
  <c r="T330"/>
  <c r="T319"/>
  <c r="S319"/>
  <c r="Q319"/>
  <c r="R530"/>
  <c r="T454"/>
  <c r="T453" s="1"/>
  <c r="T451"/>
  <c r="T450" s="1"/>
  <c r="T446"/>
  <c r="T435"/>
  <c r="T433"/>
  <c r="T431"/>
  <c r="T428"/>
  <c r="T425" s="1"/>
  <c r="T423"/>
  <c r="T422" s="1"/>
  <c r="T420"/>
  <c r="T419" s="1"/>
  <c r="T406"/>
  <c r="T405" s="1"/>
  <c r="T397"/>
  <c r="T396" s="1"/>
  <c r="T394"/>
  <c r="T392"/>
  <c r="S454"/>
  <c r="S453" s="1"/>
  <c r="S451"/>
  <c r="S450" s="1"/>
  <c r="S446"/>
  <c r="S435"/>
  <c r="S433"/>
  <c r="S431"/>
  <c r="S428"/>
  <c r="S425" s="1"/>
  <c r="S423"/>
  <c r="S422" s="1"/>
  <c r="S420"/>
  <c r="S419" s="1"/>
  <c r="S406"/>
  <c r="S405" s="1"/>
  <c r="S397"/>
  <c r="S396" s="1"/>
  <c r="S394"/>
  <c r="S392"/>
  <c r="T430" l="1"/>
  <c r="T418" s="1"/>
  <c r="S430"/>
  <c r="S418" s="1"/>
  <c r="S391"/>
  <c r="S390" s="1"/>
  <c r="T391"/>
  <c r="T390" s="1"/>
  <c r="T389" l="1"/>
  <c r="S389"/>
  <c r="Q454"/>
  <c r="Q453" s="1"/>
  <c r="Q451"/>
  <c r="Q450" s="1"/>
  <c r="Q446"/>
  <c r="Q435"/>
  <c r="Q433"/>
  <c r="Q431"/>
  <c r="Q428"/>
  <c r="Q425" s="1"/>
  <c r="Q423"/>
  <c r="Q422" s="1"/>
  <c r="Q420"/>
  <c r="Q419" s="1"/>
  <c r="Q406"/>
  <c r="Q405" s="1"/>
  <c r="Q397"/>
  <c r="Q396" s="1"/>
  <c r="Q394"/>
  <c r="Q392"/>
  <c r="T524"/>
  <c r="T518"/>
  <c r="T514"/>
  <c r="T513" s="1"/>
  <c r="T512" s="1"/>
  <c r="T488"/>
  <c r="T487" s="1"/>
  <c r="T485"/>
  <c r="T483"/>
  <c r="S524"/>
  <c r="S518"/>
  <c r="S514"/>
  <c r="S513" s="1"/>
  <c r="S512" s="1"/>
  <c r="S488"/>
  <c r="S487" s="1"/>
  <c r="S485"/>
  <c r="S483"/>
  <c r="Q524"/>
  <c r="Q518"/>
  <c r="Q514"/>
  <c r="Q513" s="1"/>
  <c r="Q512" s="1"/>
  <c r="Q488"/>
  <c r="Q487" s="1"/>
  <c r="Q485"/>
  <c r="Q483"/>
  <c r="T386"/>
  <c r="T385" s="1"/>
  <c r="T384" s="1"/>
  <c r="T382"/>
  <c r="T381" s="1"/>
  <c r="T379"/>
  <c r="T378" s="1"/>
  <c r="T370"/>
  <c r="T363"/>
  <c r="T362" s="1"/>
  <c r="T358" s="1"/>
  <c r="T356"/>
  <c r="T355" s="1"/>
  <c r="T354" s="1"/>
  <c r="T352"/>
  <c r="T351" s="1"/>
  <c r="T350" s="1"/>
  <c r="S386"/>
  <c r="S385" s="1"/>
  <c r="S384" s="1"/>
  <c r="S382"/>
  <c r="S381" s="1"/>
  <c r="S379"/>
  <c r="S378" s="1"/>
  <c r="S370"/>
  <c r="S363"/>
  <c r="S362" s="1"/>
  <c r="S358" s="1"/>
  <c r="S356"/>
  <c r="S355" s="1"/>
  <c r="S354" s="1"/>
  <c r="S352"/>
  <c r="S351" s="1"/>
  <c r="S350" s="1"/>
  <c r="Q386"/>
  <c r="Q385" s="1"/>
  <c r="Q384" s="1"/>
  <c r="Q382"/>
  <c r="Q381" s="1"/>
  <c r="Q379"/>
  <c r="Q378" s="1"/>
  <c r="Q370"/>
  <c r="Q363"/>
  <c r="Q362" s="1"/>
  <c r="Q358" s="1"/>
  <c r="Q356"/>
  <c r="Q355" s="1"/>
  <c r="Q354" s="1"/>
  <c r="Q352"/>
  <c r="Q351" s="1"/>
  <c r="Q350" s="1"/>
  <c r="T347"/>
  <c r="T346" s="1"/>
  <c r="T343"/>
  <c r="T340"/>
  <c r="T339" s="1"/>
  <c r="T335" s="1"/>
  <c r="T329"/>
  <c r="T327"/>
  <c r="T326" s="1"/>
  <c r="T324"/>
  <c r="T323" s="1"/>
  <c r="T318"/>
  <c r="T315"/>
  <c r="S347"/>
  <c r="S346" s="1"/>
  <c r="S343"/>
  <c r="S340"/>
  <c r="S339" s="1"/>
  <c r="S335" s="1"/>
  <c r="S329"/>
  <c r="S327"/>
  <c r="S326" s="1"/>
  <c r="S324"/>
  <c r="S323" s="1"/>
  <c r="S318"/>
  <c r="S315"/>
  <c r="Q347"/>
  <c r="Q346" s="1"/>
  <c r="Q343"/>
  <c r="Q340"/>
  <c r="Q339" s="1"/>
  <c r="Q335" s="1"/>
  <c r="Q329"/>
  <c r="Q327"/>
  <c r="Q326" s="1"/>
  <c r="Q324"/>
  <c r="Q323" s="1"/>
  <c r="Q318"/>
  <c r="Q315"/>
  <c r="S314" l="1"/>
  <c r="Q314"/>
  <c r="T314"/>
  <c r="S517"/>
  <c r="S516" s="1"/>
  <c r="T517"/>
  <c r="T516" s="1"/>
  <c r="Q517"/>
  <c r="Q516" s="1"/>
  <c r="Q430"/>
  <c r="Q418" s="1"/>
  <c r="Q342"/>
  <c r="S342"/>
  <c r="T342"/>
  <c r="T482"/>
  <c r="T481" s="1"/>
  <c r="Q369"/>
  <c r="Q368" s="1"/>
  <c r="Q349" s="1"/>
  <c r="S369"/>
  <c r="S368" s="1"/>
  <c r="S349" s="1"/>
  <c r="Q482"/>
  <c r="Q481" s="1"/>
  <c r="S482"/>
  <c r="S481" s="1"/>
  <c r="T369"/>
  <c r="T368" s="1"/>
  <c r="T349" s="1"/>
  <c r="Q391"/>
  <c r="Q390" s="1"/>
  <c r="T302"/>
  <c r="T301" s="1"/>
  <c r="T295"/>
  <c r="T291"/>
  <c r="T283"/>
  <c r="T277"/>
  <c r="T268"/>
  <c r="T264"/>
  <c r="T219"/>
  <c r="T216"/>
  <c r="T213"/>
  <c r="T212" s="1"/>
  <c r="T206"/>
  <c r="S302"/>
  <c r="S301" s="1"/>
  <c r="S295"/>
  <c r="S291"/>
  <c r="S283"/>
  <c r="S277"/>
  <c r="S268"/>
  <c r="S264"/>
  <c r="S219"/>
  <c r="S216"/>
  <c r="S213"/>
  <c r="S212" s="1"/>
  <c r="S206"/>
  <c r="Q302"/>
  <c r="Q301" s="1"/>
  <c r="Q295"/>
  <c r="Q291"/>
  <c r="Q283"/>
  <c r="Q277"/>
  <c r="Q268"/>
  <c r="Q264"/>
  <c r="Q219"/>
  <c r="Q216"/>
  <c r="Q213"/>
  <c r="Q212" s="1"/>
  <c r="Q206"/>
  <c r="T193"/>
  <c r="T192" s="1"/>
  <c r="T191" s="1"/>
  <c r="T178"/>
  <c r="T177" s="1"/>
  <c r="T172"/>
  <c r="T171" s="1"/>
  <c r="T159"/>
  <c r="T156" s="1"/>
  <c r="T153"/>
  <c r="T152" s="1"/>
  <c r="S193"/>
  <c r="S192" s="1"/>
  <c r="S191" s="1"/>
  <c r="S178"/>
  <c r="S177" s="1"/>
  <c r="S172"/>
  <c r="S171" s="1"/>
  <c r="S159"/>
  <c r="S156" s="1"/>
  <c r="S153"/>
  <c r="S152" s="1"/>
  <c r="Q193"/>
  <c r="Q192" s="1"/>
  <c r="Q191" s="1"/>
  <c r="Q178"/>
  <c r="Q177" s="1"/>
  <c r="Q172"/>
  <c r="Q171" s="1"/>
  <c r="Q159"/>
  <c r="Q156" s="1"/>
  <c r="Q153"/>
  <c r="Q152" s="1"/>
  <c r="T148"/>
  <c r="T147" s="1"/>
  <c r="T143"/>
  <c r="T140"/>
  <c r="T139" s="1"/>
  <c r="T116"/>
  <c r="T115" s="1"/>
  <c r="S148"/>
  <c r="S147" s="1"/>
  <c r="S143"/>
  <c r="S140"/>
  <c r="S139" s="1"/>
  <c r="S116"/>
  <c r="S115" s="1"/>
  <c r="Q148"/>
  <c r="Q147" s="1"/>
  <c r="Q140"/>
  <c r="Q139" s="1"/>
  <c r="Q116"/>
  <c r="Q115" s="1"/>
  <c r="T109"/>
  <c r="T107"/>
  <c r="T105"/>
  <c r="T102"/>
  <c r="T100"/>
  <c r="T98"/>
  <c r="T96"/>
  <c r="T93"/>
  <c r="T92" s="1"/>
  <c r="T89"/>
  <c r="T84"/>
  <c r="T70"/>
  <c r="T68"/>
  <c r="T62"/>
  <c r="T54"/>
  <c r="T44"/>
  <c r="T43" s="1"/>
  <c r="T39"/>
  <c r="T38" s="1"/>
  <c r="T34"/>
  <c r="T31" s="1"/>
  <c r="T27"/>
  <c r="T26" s="1"/>
  <c r="T22"/>
  <c r="T21" s="1"/>
  <c r="S109"/>
  <c r="S107"/>
  <c r="S105"/>
  <c r="S102"/>
  <c r="S100"/>
  <c r="S98"/>
  <c r="S96"/>
  <c r="S93"/>
  <c r="S92" s="1"/>
  <c r="S89"/>
  <c r="S84"/>
  <c r="S70"/>
  <c r="S68"/>
  <c r="S62"/>
  <c r="S54"/>
  <c r="S51" s="1"/>
  <c r="S44"/>
  <c r="S43" s="1"/>
  <c r="S39"/>
  <c r="S38" s="1"/>
  <c r="S34"/>
  <c r="S31" s="1"/>
  <c r="S27"/>
  <c r="S26" s="1"/>
  <c r="S22"/>
  <c r="S21" s="1"/>
  <c r="Q109"/>
  <c r="Q107"/>
  <c r="Q105"/>
  <c r="Q102"/>
  <c r="Q100"/>
  <c r="Q98"/>
  <c r="Q96"/>
  <c r="Q93"/>
  <c r="Q92" s="1"/>
  <c r="Q89"/>
  <c r="Q70"/>
  <c r="Q68"/>
  <c r="Q62"/>
  <c r="Q54"/>
  <c r="Q43"/>
  <c r="Q39"/>
  <c r="Q38" s="1"/>
  <c r="Q34"/>
  <c r="Q31" s="1"/>
  <c r="Q27"/>
  <c r="Q26" s="1"/>
  <c r="Q22"/>
  <c r="Q21" s="1"/>
  <c r="T51" l="1"/>
  <c r="Q151"/>
  <c r="T151"/>
  <c r="S151"/>
  <c r="Q170"/>
  <c r="T170"/>
  <c r="Q51"/>
  <c r="S170"/>
  <c r="S474"/>
  <c r="Q474"/>
  <c r="T474"/>
  <c r="Q389"/>
  <c r="Q263"/>
  <c r="S263"/>
  <c r="T263"/>
  <c r="Q67"/>
  <c r="Q20" s="1"/>
  <c r="S67"/>
  <c r="S20" s="1"/>
  <c r="T67"/>
  <c r="T20" s="1"/>
  <c r="T313"/>
  <c r="S244"/>
  <c r="S205" s="1"/>
  <c r="T244"/>
  <c r="T205" s="1"/>
  <c r="Q313"/>
  <c r="Q276"/>
  <c r="Q244"/>
  <c r="Q205" s="1"/>
  <c r="T83"/>
  <c r="S313"/>
  <c r="Q95"/>
  <c r="Q104"/>
  <c r="S95"/>
  <c r="S104"/>
  <c r="T104"/>
  <c r="T276"/>
  <c r="S276"/>
  <c r="Q83"/>
  <c r="T95"/>
  <c r="T138"/>
  <c r="T114" s="1"/>
  <c r="Q138"/>
  <c r="Q114" s="1"/>
  <c r="S83"/>
  <c r="S82" s="1"/>
  <c r="S138"/>
  <c r="S114" s="1"/>
  <c r="Q82" l="1"/>
  <c r="S19"/>
  <c r="S530" s="1"/>
  <c r="T82"/>
  <c r="T19" s="1"/>
  <c r="T530" s="1"/>
  <c r="T150"/>
  <c r="S150"/>
  <c r="Q150"/>
  <c r="S204"/>
  <c r="Q204"/>
  <c r="T204"/>
  <c r="S539" l="1"/>
  <c r="Q19"/>
  <c r="Q530" s="1"/>
  <c r="T539"/>
  <c r="Q539" l="1"/>
</calcChain>
</file>

<file path=xl/sharedStrings.xml><?xml version="1.0" encoding="utf-8"?>
<sst xmlns="http://schemas.openxmlformats.org/spreadsheetml/2006/main" count="1296" uniqueCount="616">
  <si>
    <t/>
  </si>
  <si>
    <t>0112702</t>
  </si>
  <si>
    <t>Сумма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</si>
  <si>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</si>
  <si>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</si>
  <si>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</si>
  <si>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</si>
  <si>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</si>
  <si>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</si>
  <si>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</si>
  <si>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</si>
  <si>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</si>
  <si>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</si>
  <si>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</si>
  <si>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</si>
  <si>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</si>
  <si>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</si>
  <si>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</si>
  <si>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</si>
  <si>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</si>
  <si>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</si>
  <si>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</si>
  <si>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</si>
  <si>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</si>
  <si>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</si>
  <si>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</si>
  <si>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</si>
  <si>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Основное мероприятие "Обеспечение безопасности и защиты информационных систем"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</si>
  <si>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</si>
  <si>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</si>
  <si>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</si>
  <si>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</si>
  <si>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</si>
  <si>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</si>
  <si>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</si>
  <si>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</si>
  <si>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</si>
  <si>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</si>
  <si>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</si>
  <si>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</si>
  <si>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</si>
  <si>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</si>
  <si>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</si>
  <si>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</si>
  <si>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</si>
  <si>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</si>
  <si>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</si>
  <si>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</si>
  <si>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</si>
  <si>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</si>
  <si>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Основное мероприятие "Формирование (воспитание) социально-активной личности"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</si>
  <si>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</si>
  <si>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</si>
  <si>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</si>
  <si>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</si>
  <si>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</si>
  <si>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</si>
  <si>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Муниципальная программа «Социально - экономическое развитие Кирилловского муниципального района на 2017-2022 годы»</t>
  </si>
  <si>
    <t>Подпрограмма "Профилактика преступлений и иных правонарушений"</t>
  </si>
  <si>
    <t>Основное мероприятие "Предупреждение беспризорности, безнадзорности, профилактика правонарушений несовершеннолетних"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</si>
  <si>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</si>
  <si>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</si>
  <si>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</si>
  <si>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</si>
  <si>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</si>
  <si>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</si>
  <si>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</si>
  <si>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</si>
  <si>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</si>
  <si>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</si>
  <si>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</si>
  <si>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</si>
  <si>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</si>
  <si>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</si>
  <si>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</si>
  <si>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</si>
  <si>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</si>
  <si>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</si>
  <si>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</si>
  <si>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</si>
  <si>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</si>
  <si>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</si>
  <si>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</si>
  <si>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</si>
  <si>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</si>
  <si>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</si>
  <si>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</si>
  <si>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</si>
  <si>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</si>
  <si>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</si>
  <si>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</si>
  <si>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</si>
  <si>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</si>
  <si>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</si>
  <si>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</si>
  <si>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</si>
  <si>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</si>
  <si>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</si>
  <si>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</si>
  <si>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</si>
  <si>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</si>
  <si>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</si>
  <si>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</si>
  <si>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</si>
  <si>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</si>
  <si>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</si>
  <si>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</si>
  <si>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</si>
  <si>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</si>
  <si>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</si>
  <si>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</si>
  <si>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</si>
  <si>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</si>
  <si>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</si>
  <si>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</si>
  <si>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</si>
  <si>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</si>
  <si>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</si>
  <si>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</si>
  <si>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</si>
  <si>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</si>
  <si>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</si>
  <si>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</si>
  <si>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</si>
  <si>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</si>
  <si>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</si>
  <si>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</si>
  <si>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</si>
  <si>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</si>
  <si>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</si>
  <si>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</si>
  <si>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</si>
  <si>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</si>
  <si>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</si>
  <si>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</si>
  <si>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</si>
  <si>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</si>
  <si>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</si>
  <si>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</si>
  <si>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</si>
  <si>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</si>
  <si>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</si>
  <si>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</si>
  <si>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</si>
  <si>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</si>
  <si>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</si>
  <si>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</si>
  <si>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</si>
  <si>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</si>
  <si>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</si>
  <si>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</si>
  <si>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</si>
  <si>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</si>
  <si>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</si>
  <si>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</si>
  <si>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</si>
  <si>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</si>
  <si>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</si>
  <si>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</si>
  <si>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</si>
  <si>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</si>
  <si>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</si>
  <si>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</si>
  <si>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</si>
  <si>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</si>
  <si>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</si>
  <si>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</si>
  <si>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</si>
  <si>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</si>
  <si>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</si>
  <si>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</si>
  <si>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</si>
  <si>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</si>
  <si>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</si>
  <si>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</si>
  <si>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</si>
  <si>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05 2 04 70020</t>
  </si>
  <si>
    <t>05 2 03 00000</t>
  </si>
  <si>
    <t>05 2 03 70030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</si>
  <si>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</si>
  <si>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</si>
  <si>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</si>
  <si>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</si>
  <si>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</si>
  <si>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</si>
  <si>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</si>
  <si>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</si>
  <si>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</si>
  <si>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</si>
  <si>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</si>
  <si>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</si>
  <si>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</si>
  <si>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</si>
  <si>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</si>
  <si>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</si>
  <si>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</si>
  <si>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</si>
  <si>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</si>
  <si>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</si>
  <si>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</si>
  <si>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</si>
  <si>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05 1 07 70030</t>
  </si>
  <si>
    <t>05 1 08 00000</t>
  </si>
  <si>
    <t>05 1 08 72010</t>
  </si>
  <si>
    <t>05 1 08 72020</t>
  </si>
  <si>
    <t>05 3 00 00000</t>
  </si>
  <si>
    <t>05 3 01 00000</t>
  </si>
  <si>
    <t>05 3 01 70010</t>
  </si>
  <si>
    <t>05 3 02 00000</t>
  </si>
  <si>
    <t>05 3 02 70010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</si>
  <si>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</si>
  <si>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</si>
  <si>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</si>
  <si>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</si>
  <si>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</si>
  <si>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</si>
  <si>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</si>
  <si>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</si>
  <si>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</si>
  <si>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</si>
  <si>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</si>
  <si>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</si>
  <si>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</si>
  <si>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</si>
  <si>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</si>
  <si>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</si>
  <si>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</si>
  <si>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</si>
  <si>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</si>
  <si>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</si>
  <si>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</si>
  <si>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</si>
  <si>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</si>
  <si>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</si>
  <si>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</si>
  <si>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</si>
  <si>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</si>
  <si>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</si>
  <si>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</si>
  <si>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</si>
  <si>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</si>
  <si>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</si>
  <si>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</si>
  <si>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</si>
  <si>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</si>
  <si>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</si>
  <si>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</si>
  <si>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</si>
  <si>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</si>
  <si>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</si>
  <si>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</si>
  <si>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</si>
  <si>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</si>
  <si>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</si>
  <si>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</si>
  <si>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</si>
  <si>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</si>
  <si>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</si>
  <si>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</si>
  <si>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</si>
  <si>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</si>
  <si>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</si>
  <si>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</si>
  <si>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</si>
  <si>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</si>
  <si>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</si>
  <si>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</si>
  <si>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</si>
  <si>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</si>
  <si>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</si>
  <si>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</si>
  <si>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</si>
  <si>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</si>
  <si>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</si>
  <si>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</si>
  <si>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</si>
  <si>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</si>
  <si>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</si>
  <si>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</si>
  <si>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</si>
  <si>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</si>
  <si>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</si>
  <si>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</si>
  <si>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</si>
  <si>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</si>
  <si>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</si>
  <si>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</si>
  <si>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</si>
  <si>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</si>
  <si>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</si>
  <si>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</si>
  <si>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</si>
  <si>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</si>
  <si>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</si>
  <si>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</si>
  <si>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Осуществление отдельных государственных полномочий в сфере охраны окружающей среды</t>
  </si>
  <si>
    <t>08 2 03 00000</t>
  </si>
  <si>
    <t>08 2 03 72180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</si>
  <si>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</si>
  <si>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08 1 01 61050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</si>
  <si>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</si>
  <si>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</si>
  <si>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</si>
  <si>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</si>
  <si>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</si>
  <si>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</si>
  <si>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</si>
  <si>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</si>
  <si>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</si>
  <si>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</si>
  <si>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</si>
  <si>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</si>
  <si>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</si>
  <si>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Основное мероприятие "Осуществление отдельных государственных полномочий по отлову и содержанию безнадзорных животных на территории области"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</si>
  <si>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</si>
  <si>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</si>
  <si>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</si>
  <si>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</si>
  <si>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</si>
  <si>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</si>
  <si>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</si>
  <si>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Процентные платежи по долговым обязательствам</t>
  </si>
  <si>
    <t>Обслуживание муниципального долга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</si>
  <si>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</si>
  <si>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</si>
  <si>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</si>
  <si>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</si>
  <si>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</si>
  <si>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</si>
  <si>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</si>
  <si>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</si>
  <si>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</si>
  <si>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</si>
  <si>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</si>
  <si>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</si>
  <si>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</si>
  <si>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</si>
  <si>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</si>
  <si>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Основное мероприятие "Обслуживание муниципального долга района"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</si>
  <si>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</si>
  <si>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</si>
  <si>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</si>
  <si>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</si>
  <si>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</si>
  <si>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</si>
  <si>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</si>
  <si>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09 3 01 00000</t>
  </si>
  <si>
    <t>09 3 01 01850</t>
  </si>
  <si>
    <t>13</t>
  </si>
  <si>
    <t>730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</si>
  <si>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</si>
  <si>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</si>
  <si>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</si>
  <si>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</si>
  <si>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</si>
  <si>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</si>
  <si>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Основное мероприятие "Обеспечение создания условий для реализации подпрограммы за счет субвенций из областного бюджета"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</si>
  <si>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</si>
  <si>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</si>
  <si>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</si>
  <si>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09 3 00 00000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</si>
  <si>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</si>
  <si>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</si>
  <si>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</si>
  <si>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</si>
  <si>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</si>
  <si>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</si>
  <si>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</si>
  <si>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</si>
  <si>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</si>
  <si>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</si>
  <si>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</si>
  <si>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</si>
  <si>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</si>
  <si>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</si>
  <si>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</si>
  <si>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</si>
  <si>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</si>
  <si>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</si>
  <si>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</si>
  <si>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</si>
  <si>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</si>
  <si>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</si>
  <si>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</si>
  <si>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</si>
  <si>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</si>
  <si>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</si>
  <si>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</si>
  <si>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</si>
  <si>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</si>
  <si>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</si>
  <si>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</si>
  <si>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</si>
  <si>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</si>
  <si>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</si>
  <si>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</si>
  <si>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</si>
  <si>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</si>
  <si>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</si>
  <si>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</si>
  <si>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Комплектование книжных фондов муниципальных общедоступных библиотек</t>
  </si>
  <si>
    <t>04 1 02 L5193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</si>
  <si>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</si>
  <si>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</si>
  <si>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</si>
  <si>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</si>
  <si>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</si>
  <si>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</si>
  <si>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</si>
  <si>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540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</si>
  <si>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</si>
  <si>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</si>
  <si>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</si>
  <si>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</si>
  <si>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</si>
  <si>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</si>
  <si>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</si>
  <si>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</si>
  <si>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</si>
  <si>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</si>
  <si>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</si>
  <si>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</si>
  <si>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</si>
  <si>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</si>
  <si>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</si>
  <si>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</si>
  <si>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</si>
  <si>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</si>
  <si>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</si>
  <si>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</si>
  <si>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</si>
  <si>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</si>
  <si>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</si>
  <si>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</si>
  <si>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</si>
  <si>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</si>
  <si>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</si>
  <si>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</si>
  <si>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</si>
  <si>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"Развитие сети автомобильных дорог общего пользования" государственной программы "Развитие транспортной системы Вологодской области на 2014-2020 годы" (с учетом софинансирования из средств Дорожного фонда Кирилловского муниципального района)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</si>
  <si>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</si>
  <si>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</si>
  <si>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</si>
  <si>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04 1 02 01880</t>
  </si>
  <si>
    <t>03 1 02 11120</t>
  </si>
  <si>
    <t>Подпрограмма "Молодежь Кирилловского района на 2018-2021 годы"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</si>
  <si>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</si>
  <si>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</si>
  <si>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</si>
  <si>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</si>
  <si>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</si>
  <si>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Подпрограмма "Развитие физической культуры и спорта в Кирилловском муниципальном районе на 2018-2021 годы"</t>
  </si>
  <si>
    <t>Основное мероприятие "Организация предоставления общедоступного бесплатного дошкольного образования"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</si>
  <si>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2018-2021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</si>
  <si>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2018-2021 годы"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</si>
  <si>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</si>
  <si>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</si>
  <si>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Осуществление отдельных государственных полномочий по отлову и содержанию безнадзорных животных на территории Кирилловского района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</si>
  <si>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</si>
  <si>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</si>
  <si>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2018-2022 годы"</t>
  </si>
  <si>
    <t>Основное мероприятие "Закупка компьютерного, периферийного и сетевого оборудования"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</si>
  <si>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</si>
  <si>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</si>
  <si>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</si>
  <si>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</si>
  <si>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</si>
  <si>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</si>
  <si>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</si>
  <si>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</si>
  <si>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</si>
  <si>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</si>
  <si>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</si>
  <si>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</si>
  <si>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</si>
  <si>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</si>
  <si>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</si>
  <si>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</si>
  <si>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</si>
  <si>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</si>
  <si>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"Обеспечение жильем ветеранов Великой Отечественной войны и приравненных к ним лиц"</t>
  </si>
  <si>
    <t xml:space="preserve">Обеспечение жильем отдельных категорий граждан, установленных Федеральным законом от 12 января 1995 года № 5-ФЗ "О ветеранах",в соответствии с Указом Президента Российской Федерации от 7 мая 2008 года № 714 "Об обеспечении жильем ветеранов Великой Отечественной войны 1941-1945 годов    </t>
  </si>
  <si>
    <t>08 1 07 00000</t>
  </si>
  <si>
    <t>08 1 07 51340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</si>
  <si>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</si>
  <si>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</si>
  <si>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</si>
  <si>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</si>
  <si>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</si>
  <si>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мероприятие"Оснащение объектов спортивной инфраструктуры спортивно-технологическим оборудованием"</t>
  </si>
  <si>
    <t>Обеспечение устойчивого развития сельских территорий</t>
  </si>
  <si>
    <t>03 1 02 06093</t>
  </si>
  <si>
    <t>Основное мероприятие "Участие в ликвидации навалов мусора и приобретение контейнеров"</t>
  </si>
  <si>
    <t>Мероприятия по проведению историко-культурной экспертизы  земельного участка путем археологической разведки в рамках строительства комплексной спортивной площадки</t>
  </si>
  <si>
    <t>Мероприятия по проведению авторского надзора и другие расходы в рамках капитального ремонта стадиона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</si>
  <si>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</si>
  <si>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</si>
  <si>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</si>
  <si>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</si>
  <si>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</si>
  <si>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</si>
  <si>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</si>
  <si>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</si>
  <si>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</si>
  <si>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 xml:space="preserve">Мероприятия по подготовке объектов централизованных систем водоснабжения и водоотведения к строительству, реконструкции и капитальному ремонту </t>
  </si>
  <si>
    <t xml:space="preserve">08 2 16 02431 </t>
  </si>
  <si>
    <t>Капитальный ремонт объектов социальной и коммунальной инфраструктур муниципальной собственности (объект: капитальный ремонт Кирилловской средней школы 1582, Талицкой средней школы 3500)</t>
  </si>
  <si>
    <t>Субсидии атономным учреждениям на иные цели</t>
  </si>
  <si>
    <t>Комплектование книжных фондов муниципальных  библиотек</t>
  </si>
  <si>
    <t>04 1 02 74090</t>
  </si>
  <si>
    <t>Оснащение объектов спортивной инфраструктуры спортивно-технологическим оборудованием для сдачи норм ГТО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</si>
  <si>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</si>
  <si>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</si>
  <si>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</si>
  <si>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</si>
  <si>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</si>
  <si>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08 2 G5 00000</t>
  </si>
  <si>
    <t>08 2 G5  52430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</si>
  <si>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</si>
  <si>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</si>
  <si>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</si>
  <si>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</si>
  <si>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</si>
  <si>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03 1 P5 00000</t>
  </si>
  <si>
    <t>03 1 P5 55670</t>
  </si>
  <si>
    <t>03 1 P5 52280</t>
  </si>
  <si>
    <t>Основное мероприятие "Реализация регионального проекта "Культурная среда"</t>
  </si>
  <si>
    <t>04 2 A1 00000</t>
  </si>
  <si>
    <t>04 2 А1 71800</t>
  </si>
  <si>
    <t>03 1 02 11121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</si>
  <si>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</si>
  <si>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</si>
  <si>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</si>
  <si>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</si>
  <si>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</si>
  <si>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</si>
  <si>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</si>
  <si>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t>Распределение бюджетных ассигнований на реализацию муниципальных программ Кирилловского муниципального района на 2020 год и плановый период 2021 и 2022 годов</t>
  </si>
  <si>
    <t>Муниципальная программа "Развитие физической культуры, спорта и молодежной политики в Кирилловском муниципальном районе на 2018-2022 годы"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</si>
  <si>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</si>
  <si>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Муниципальная программа "Развитие образования Кирилловского муниципального района на 2018-2022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</si>
  <si>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2018-2022 годы
</t>
  </si>
  <si>
    <t>Муниципальная программа «Совершенствование муниципального управления в Кирилловском муниципальном районе на 2016-2022 годы»</t>
  </si>
  <si>
    <t>Подпрограмма «Противодействие коррупции в Кирилловском муниципальном районе на 2016-2022 годы»</t>
  </si>
  <si>
    <t>Подпрограмма «Информатизация органов местного самоуправления Кирилловского муниципального района на 2016-2022 годы»</t>
  </si>
  <si>
    <t>Подпрограмма «Совершенствование муниципальной службы в Кирилловском муниципальном районе на 2016-2022 годы»</t>
  </si>
  <si>
    <t>Муниципальная программа "Управление муниципальными финансами Кирилловского муниципального района на 2016-2022 годы"</t>
  </si>
  <si>
    <t>Подпрограмма "«Обеспечение сбалансированности районного бюджета и повышение эффективности бюджетных расходов на 2016-2022 годы»</t>
  </si>
  <si>
    <t>Подпрограмма "Поддержание устойчивого исполнения местных бюджетов и повышение качества управления муниципальными финансами на 2016-2022 годы"</t>
  </si>
  <si>
    <t>Подпрограмма "Управление муниципальным долгом на 2016 - 2022 г."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</si>
  <si>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2016-2022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</si>
  <si>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</si>
  <si>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</si>
  <si>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</si>
  <si>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</si>
  <si>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</si>
  <si>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</si>
  <si>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</si>
  <si>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</si>
  <si>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Cоздание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</si>
  <si>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</si>
  <si>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</si>
  <si>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</si>
  <si>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</si>
  <si>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</si>
  <si>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</si>
  <si>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</si>
  <si>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</si>
  <si>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</si>
  <si>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</si>
  <si>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</si>
  <si>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</si>
  <si>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</si>
  <si>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</si>
  <si>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</si>
  <si>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</si>
  <si>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</si>
  <si>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</si>
  <si>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</si>
  <si>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Строительство и реконструкция объектов физической культуры и спорта муниципальной собственности</t>
  </si>
  <si>
    <t>03 1 02 S3240</t>
  </si>
  <si>
    <t>02 1 06 S1900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</si>
  <si>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</si>
  <si>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</si>
  <si>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</si>
  <si>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</si>
  <si>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</si>
  <si>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</si>
  <si>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</si>
  <si>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</si>
  <si>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</si>
  <si>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</si>
  <si>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</si>
  <si>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</si>
  <si>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</si>
  <si>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</si>
  <si>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</si>
  <si>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</si>
  <si>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</si>
  <si>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</si>
  <si>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</si>
  <si>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</si>
  <si>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."</t>
  </si>
  <si>
    <t xml:space="preserve">" Приложение 9                                                 к решению Представительного Собрания Кирилловского муниципального района "О районном бюджете на 2020 год и плановый период 2021 и 2022 годов"от 12.12.2019 года № 789 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</si>
  <si>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</si>
  <si>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</si>
  <si>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</si>
  <si>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</si>
  <si>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 БОУ КМР "Горицкая средняя школа")</t>
  </si>
  <si>
    <t>02 1 09 00000</t>
  </si>
  <si>
    <t>02 1 09 L5769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</si>
  <si>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Капитальный ремонти здания Горицкой библиотеки-клуба АУК КМР ВО "Кирилловская централизованная библиотечная система")</t>
  </si>
  <si>
    <t>Реализация проекта "Комплексное развитие с. Горицы Кирилловского района Вологодской области"                                                                                                                                ( объект: строительство объекта "Комплексная спортивная площадка в с. Горицы"</t>
  </si>
  <si>
    <t>Бюджетные  инвестиции</t>
  </si>
  <si>
    <t>Основное мероприятие «Укрепление материально-технической базы учреждений культурно-досугового типа"</t>
  </si>
  <si>
    <t>Приложение 4 к решению Представительного Собрания Кирилловского муниципального района от 12.03.2020 № 18</t>
  </si>
</sst>
</file>

<file path=xl/styles.xml><?xml version="1.0" encoding="utf-8"?>
<styleSheet xmlns="http://schemas.openxmlformats.org/spreadsheetml/2006/main">
  <numFmts count="6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</numFmts>
  <fonts count="3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0" fontId="18" fillId="4" borderId="6" xfId="0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8" fillId="0" borderId="6" xfId="0" applyFont="1" applyBorder="1" applyAlignment="1">
      <alignment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23" fillId="0" borderId="15" xfId="1" applyNumberFormat="1" applyFont="1" applyFill="1" applyBorder="1" applyAlignment="1" applyProtection="1">
      <alignment horizontal="left" wrapText="1"/>
      <protection hidden="1"/>
    </xf>
    <xf numFmtId="49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168" fontId="15" fillId="0" borderId="15" xfId="0" applyNumberFormat="1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13" fillId="6" borderId="6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" fontId="12" fillId="0" borderId="4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18" fillId="4" borderId="6" xfId="1" applyNumberFormat="1" applyFont="1" applyFill="1" applyBorder="1" applyAlignment="1">
      <alignment horizontal="center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7" fillId="2" borderId="4" xfId="0" applyFont="1" applyFill="1" applyBorder="1" applyAlignment="1">
      <alignment vertical="top" wrapText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854"/>
  <sheetViews>
    <sheetView showGridLines="0" tabSelected="1" view="pageBreakPreview" topLeftCell="I10" zoomScale="80" zoomScaleNormal="100" zoomScaleSheetLayoutView="80" workbookViewId="0">
      <selection activeCell="S20" sqref="S20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5.42578125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7"/>
      <c r="R1" s="117"/>
      <c r="S1" s="117"/>
      <c r="T1" s="117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11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19"/>
      <c r="J3" s="20" t="s">
        <v>0</v>
      </c>
      <c r="K3" s="20"/>
      <c r="L3" s="20"/>
      <c r="M3" s="20"/>
      <c r="Q3" s="120"/>
      <c r="R3" s="120"/>
      <c r="S3" s="120"/>
      <c r="T3" s="120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19"/>
      <c r="J4" s="20" t="s">
        <v>0</v>
      </c>
      <c r="K4" s="20"/>
      <c r="L4" s="20"/>
      <c r="M4" s="20"/>
      <c r="Q4" s="120"/>
      <c r="R4" s="120"/>
      <c r="S4" s="120"/>
      <c r="T4" s="120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19"/>
      <c r="J5" s="20" t="s">
        <v>0</v>
      </c>
      <c r="K5" s="20"/>
      <c r="L5" s="20"/>
      <c r="M5" s="20"/>
      <c r="Q5" s="120"/>
      <c r="R5" s="120"/>
      <c r="S5" s="120"/>
      <c r="T5" s="120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20"/>
      <c r="R6" s="120"/>
      <c r="S6" s="120"/>
      <c r="T6" s="120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29"/>
      <c r="R7" s="429"/>
      <c r="S7" s="429"/>
      <c r="T7" s="119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20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72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31" t="s">
        <v>615</v>
      </c>
      <c r="R10" s="431"/>
      <c r="S10" s="431"/>
      <c r="T10" s="118"/>
    </row>
    <row r="11" spans="1:20" ht="113.2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31" t="s">
        <v>603</v>
      </c>
      <c r="R11" s="431"/>
      <c r="S11" s="431"/>
      <c r="T11" s="118"/>
    </row>
    <row r="12" spans="1:20" ht="6.7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118"/>
      <c r="R12" s="118"/>
      <c r="S12" s="118"/>
      <c r="T12" s="118"/>
    </row>
    <row r="13" spans="1:20" ht="33" customHeight="1">
      <c r="A13" s="25"/>
      <c r="B13" s="25"/>
      <c r="C13" s="25"/>
      <c r="D13" s="25"/>
      <c r="E13" s="25"/>
      <c r="F13" s="25"/>
      <c r="G13" s="25"/>
      <c r="H13" s="25"/>
      <c r="I13" s="430" t="s">
        <v>537</v>
      </c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0"/>
    </row>
    <row r="14" spans="1:20" ht="1.5" customHeight="1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2"/>
    </row>
    <row r="15" spans="1:20" ht="18.75" customHeight="1" thickBot="1">
      <c r="A15" s="18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R15" s="2"/>
      <c r="T15" s="312" t="s">
        <v>15</v>
      </c>
    </row>
    <row r="16" spans="1:20" ht="42.75" customHeight="1">
      <c r="A16" s="26"/>
      <c r="B16" s="30" t="s">
        <v>14</v>
      </c>
      <c r="C16" s="30" t="s">
        <v>13</v>
      </c>
      <c r="D16" s="30" t="s">
        <v>12</v>
      </c>
      <c r="E16" s="31"/>
      <c r="F16" s="31" t="s">
        <v>11</v>
      </c>
      <c r="G16" s="30" t="s">
        <v>10</v>
      </c>
      <c r="H16" s="30" t="s">
        <v>9</v>
      </c>
      <c r="I16" s="420" t="s">
        <v>8</v>
      </c>
      <c r="J16" s="422" t="s">
        <v>7</v>
      </c>
      <c r="K16" s="423"/>
      <c r="L16" s="424"/>
      <c r="M16" s="420" t="s">
        <v>6</v>
      </c>
      <c r="N16" s="420" t="s">
        <v>5</v>
      </c>
      <c r="O16" s="420" t="s">
        <v>4</v>
      </c>
      <c r="P16" s="420" t="s">
        <v>3</v>
      </c>
      <c r="Q16" s="428" t="s">
        <v>2</v>
      </c>
      <c r="R16" s="428"/>
      <c r="S16" s="428"/>
      <c r="T16" s="428"/>
    </row>
    <row r="17" spans="1:81" ht="42.75" customHeight="1">
      <c r="A17" s="122"/>
      <c r="B17" s="35"/>
      <c r="C17" s="35"/>
      <c r="D17" s="35"/>
      <c r="E17" s="35"/>
      <c r="F17" s="35"/>
      <c r="G17" s="35"/>
      <c r="H17" s="35"/>
      <c r="I17" s="421"/>
      <c r="J17" s="425"/>
      <c r="K17" s="426"/>
      <c r="L17" s="427"/>
      <c r="M17" s="421"/>
      <c r="N17" s="421"/>
      <c r="O17" s="421"/>
      <c r="P17" s="421"/>
      <c r="Q17" s="121">
        <v>2020</v>
      </c>
      <c r="R17" s="125"/>
      <c r="S17" s="186">
        <v>2021</v>
      </c>
      <c r="T17" s="187">
        <v>2022</v>
      </c>
    </row>
    <row r="18" spans="1:81" ht="18.75" customHeight="1">
      <c r="A18" s="9"/>
      <c r="B18" s="32"/>
      <c r="C18" s="32"/>
      <c r="D18" s="32"/>
      <c r="E18" s="33"/>
      <c r="F18" s="32"/>
      <c r="G18" s="32"/>
      <c r="H18" s="34"/>
      <c r="I18" s="72">
        <v>1</v>
      </c>
      <c r="J18" s="428">
        <v>2</v>
      </c>
      <c r="K18" s="428"/>
      <c r="L18" s="428"/>
      <c r="M18" s="72">
        <v>3</v>
      </c>
      <c r="N18" s="73">
        <v>4</v>
      </c>
      <c r="O18" s="74">
        <v>5</v>
      </c>
      <c r="P18" s="75">
        <v>6</v>
      </c>
      <c r="Q18" s="76">
        <v>7</v>
      </c>
      <c r="R18" s="2"/>
      <c r="S18" s="123">
        <v>8</v>
      </c>
      <c r="T18" s="124">
        <v>9</v>
      </c>
    </row>
    <row r="19" spans="1:81" s="4" customFormat="1" ht="37.5" customHeight="1">
      <c r="A19" s="9"/>
      <c r="B19" s="36"/>
      <c r="C19" s="37"/>
      <c r="D19" s="37"/>
      <c r="E19" s="38"/>
      <c r="F19" s="39"/>
      <c r="G19" s="39"/>
      <c r="H19" s="40"/>
      <c r="I19" s="194" t="s">
        <v>57</v>
      </c>
      <c r="J19" s="195"/>
      <c r="K19" s="195" t="s">
        <v>74</v>
      </c>
      <c r="L19" s="195"/>
      <c r="M19" s="196"/>
      <c r="N19" s="64"/>
      <c r="O19" s="64"/>
      <c r="P19" s="197"/>
      <c r="Q19" s="270">
        <f>Q20+Q82</f>
        <v>32522.5</v>
      </c>
      <c r="R19" s="271"/>
      <c r="S19" s="270">
        <f>S20+S82</f>
        <v>18334.7</v>
      </c>
      <c r="T19" s="270">
        <f>T20+T82</f>
        <v>10516.599999999999</v>
      </c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</row>
    <row r="20" spans="1:81" s="4" customFormat="1" ht="20.25" customHeight="1">
      <c r="A20" s="9"/>
      <c r="B20" s="36"/>
      <c r="C20" s="37"/>
      <c r="D20" s="37"/>
      <c r="E20" s="38"/>
      <c r="F20" s="39"/>
      <c r="G20" s="39"/>
      <c r="H20" s="40"/>
      <c r="I20" s="192" t="s">
        <v>34</v>
      </c>
      <c r="J20" s="91"/>
      <c r="K20" s="91" t="s">
        <v>75</v>
      </c>
      <c r="L20" s="91"/>
      <c r="M20" s="65"/>
      <c r="N20" s="179"/>
      <c r="O20" s="66"/>
      <c r="P20" s="180"/>
      <c r="Q20" s="272">
        <f>Q21+Q26+Q31+Q38+Q43+Q48+Q67+Q51+Q72+Q75</f>
        <v>29802.1</v>
      </c>
      <c r="R20" s="273"/>
      <c r="S20" s="272">
        <f t="shared" ref="S20:T20" si="0">S21+S26+S31+S38+S43+S48+S67+S51+S72+S75</f>
        <v>15650.800000000001</v>
      </c>
      <c r="T20" s="272">
        <f t="shared" si="0"/>
        <v>7832.7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30.75">
      <c r="A21" s="9"/>
      <c r="B21" s="36"/>
      <c r="C21" s="37"/>
      <c r="D21" s="37"/>
      <c r="E21" s="38"/>
      <c r="F21" s="39"/>
      <c r="G21" s="39"/>
      <c r="H21" s="40"/>
      <c r="I21" s="87" t="s">
        <v>38</v>
      </c>
      <c r="J21" s="159"/>
      <c r="K21" s="88" t="s">
        <v>76</v>
      </c>
      <c r="L21" s="89"/>
      <c r="M21" s="198"/>
      <c r="N21" s="199"/>
      <c r="O21" s="200"/>
      <c r="P21" s="201"/>
      <c r="Q21" s="274">
        <f>Q22+Q24</f>
        <v>16</v>
      </c>
      <c r="R21" s="273"/>
      <c r="S21" s="274">
        <f t="shared" ref="S21:T21" si="1">S22+S24</f>
        <v>16</v>
      </c>
      <c r="T21" s="274">
        <f t="shared" si="1"/>
        <v>16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60.75">
      <c r="A22" s="9"/>
      <c r="B22" s="36"/>
      <c r="C22" s="37"/>
      <c r="D22" s="37"/>
      <c r="E22" s="38"/>
      <c r="F22" s="39"/>
      <c r="G22" s="39"/>
      <c r="H22" s="40"/>
      <c r="I22" s="208" t="s">
        <v>384</v>
      </c>
      <c r="J22" s="159"/>
      <c r="K22" s="318" t="s">
        <v>385</v>
      </c>
      <c r="L22" s="89"/>
      <c r="M22" s="198"/>
      <c r="N22" s="199"/>
      <c r="O22" s="200"/>
      <c r="P22" s="201"/>
      <c r="Q22" s="274">
        <f>Q23</f>
        <v>6</v>
      </c>
      <c r="R22" s="273"/>
      <c r="S22" s="274">
        <f>S23</f>
        <v>6</v>
      </c>
      <c r="T22" s="274">
        <f>T23</f>
        <v>6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30.75">
      <c r="A23" s="9"/>
      <c r="B23" s="36"/>
      <c r="C23" s="37"/>
      <c r="D23" s="37"/>
      <c r="E23" s="38"/>
      <c r="F23" s="39"/>
      <c r="G23" s="39"/>
      <c r="H23" s="40"/>
      <c r="I23" s="23" t="s">
        <v>73</v>
      </c>
      <c r="J23" s="159"/>
      <c r="K23" s="318" t="s">
        <v>385</v>
      </c>
      <c r="L23" s="89"/>
      <c r="M23" s="84">
        <v>251</v>
      </c>
      <c r="N23" s="85">
        <v>1</v>
      </c>
      <c r="O23" s="80">
        <v>13</v>
      </c>
      <c r="P23" s="86">
        <v>240</v>
      </c>
      <c r="Q23" s="275">
        <v>6</v>
      </c>
      <c r="R23" s="273"/>
      <c r="S23" s="275">
        <v>6</v>
      </c>
      <c r="T23" s="275">
        <v>6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60.75">
      <c r="A24" s="9"/>
      <c r="B24" s="36"/>
      <c r="C24" s="37"/>
      <c r="D24" s="37"/>
      <c r="E24" s="38"/>
      <c r="F24" s="39"/>
      <c r="G24" s="39"/>
      <c r="H24" s="40"/>
      <c r="I24" s="192" t="s">
        <v>582</v>
      </c>
      <c r="J24" s="396"/>
      <c r="K24" s="202" t="s">
        <v>583</v>
      </c>
      <c r="L24" s="89"/>
      <c r="M24" s="84"/>
      <c r="N24" s="85"/>
      <c r="O24" s="80"/>
      <c r="P24" s="86"/>
      <c r="Q24" s="275">
        <f>Q25</f>
        <v>10</v>
      </c>
      <c r="R24" s="273"/>
      <c r="S24" s="275">
        <f t="shared" ref="S24:T24" si="2">S25</f>
        <v>10</v>
      </c>
      <c r="T24" s="275">
        <f t="shared" si="2"/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30.75">
      <c r="A25" s="9"/>
      <c r="B25" s="36"/>
      <c r="C25" s="37"/>
      <c r="D25" s="37"/>
      <c r="E25" s="38"/>
      <c r="F25" s="39"/>
      <c r="G25" s="39"/>
      <c r="H25" s="40"/>
      <c r="I25" s="23" t="s">
        <v>73</v>
      </c>
      <c r="J25" s="396"/>
      <c r="K25" s="202" t="s">
        <v>583</v>
      </c>
      <c r="L25" s="89"/>
      <c r="M25" s="84">
        <v>251</v>
      </c>
      <c r="N25" s="85">
        <v>1</v>
      </c>
      <c r="O25" s="80">
        <v>13</v>
      </c>
      <c r="P25" s="86">
        <v>240</v>
      </c>
      <c r="Q25" s="275">
        <v>10</v>
      </c>
      <c r="R25" s="273"/>
      <c r="S25" s="275">
        <v>10</v>
      </c>
      <c r="T25" s="275"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57" t="s">
        <v>39</v>
      </c>
      <c r="J26" s="396"/>
      <c r="K26" s="395" t="s">
        <v>80</v>
      </c>
      <c r="L26" s="159"/>
      <c r="M26" s="84"/>
      <c r="N26" s="85"/>
      <c r="O26" s="80"/>
      <c r="P26" s="86"/>
      <c r="Q26" s="274">
        <f>Q27+Q29</f>
        <v>85</v>
      </c>
      <c r="R26" s="273"/>
      <c r="S26" s="274">
        <f t="shared" ref="S26:T26" si="3">S27+S29</f>
        <v>25</v>
      </c>
      <c r="T26" s="274">
        <f t="shared" si="3"/>
        <v>25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203" t="s">
        <v>77</v>
      </c>
      <c r="J27" s="396"/>
      <c r="K27" s="202" t="s">
        <v>79</v>
      </c>
      <c r="L27" s="159"/>
      <c r="M27" s="84"/>
      <c r="N27" s="85"/>
      <c r="O27" s="80"/>
      <c r="P27" s="86"/>
      <c r="Q27" s="274">
        <f>Q28</f>
        <v>70</v>
      </c>
      <c r="R27" s="273"/>
      <c r="S27" s="274">
        <f>S28</f>
        <v>10</v>
      </c>
      <c r="T27" s="274">
        <f>T28</f>
        <v>10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20.25">
      <c r="A28" s="9"/>
      <c r="B28" s="36"/>
      <c r="C28" s="37"/>
      <c r="D28" s="37"/>
      <c r="E28" s="38"/>
      <c r="F28" s="39"/>
      <c r="G28" s="39"/>
      <c r="H28" s="40"/>
      <c r="I28" s="203" t="s">
        <v>78</v>
      </c>
      <c r="J28" s="396"/>
      <c r="K28" s="202" t="s">
        <v>79</v>
      </c>
      <c r="L28" s="159"/>
      <c r="M28" s="84">
        <v>251</v>
      </c>
      <c r="N28" s="85">
        <v>1</v>
      </c>
      <c r="O28" s="80">
        <v>13</v>
      </c>
      <c r="P28" s="86">
        <v>240</v>
      </c>
      <c r="Q28" s="274">
        <v>70</v>
      </c>
      <c r="R28" s="273"/>
      <c r="S28" s="274">
        <v>10</v>
      </c>
      <c r="T28" s="274"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3" t="s">
        <v>584</v>
      </c>
      <c r="J29" s="396"/>
      <c r="K29" s="202" t="s">
        <v>585</v>
      </c>
      <c r="L29" s="389"/>
      <c r="M29" s="84"/>
      <c r="N29" s="85"/>
      <c r="O29" s="80"/>
      <c r="P29" s="86"/>
      <c r="Q29" s="274">
        <f>Q30</f>
        <v>15</v>
      </c>
      <c r="R29" s="273"/>
      <c r="S29" s="274">
        <f t="shared" ref="S29:T29" si="4">S30</f>
        <v>15</v>
      </c>
      <c r="T29" s="274">
        <f t="shared" si="4"/>
        <v>15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30.75">
      <c r="A30" s="9"/>
      <c r="B30" s="36"/>
      <c r="C30" s="37"/>
      <c r="D30" s="37"/>
      <c r="E30" s="38"/>
      <c r="F30" s="39"/>
      <c r="G30" s="39"/>
      <c r="H30" s="40"/>
      <c r="I30" s="23" t="s">
        <v>73</v>
      </c>
      <c r="J30" s="396"/>
      <c r="K30" s="202" t="s">
        <v>585</v>
      </c>
      <c r="L30" s="389"/>
      <c r="M30" s="84">
        <v>251</v>
      </c>
      <c r="N30" s="85">
        <v>1</v>
      </c>
      <c r="O30" s="80">
        <v>13</v>
      </c>
      <c r="P30" s="86">
        <v>240</v>
      </c>
      <c r="Q30" s="274">
        <v>15</v>
      </c>
      <c r="R30" s="273"/>
      <c r="S30" s="274">
        <v>15</v>
      </c>
      <c r="T30" s="274"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20.25">
      <c r="A31" s="9"/>
      <c r="B31" s="36"/>
      <c r="C31" s="37"/>
      <c r="D31" s="37"/>
      <c r="E31" s="38"/>
      <c r="F31" s="39"/>
      <c r="G31" s="39"/>
      <c r="H31" s="40"/>
      <c r="I31" s="205" t="s">
        <v>35</v>
      </c>
      <c r="J31" s="161"/>
      <c r="K31" s="161" t="s">
        <v>102</v>
      </c>
      <c r="L31" s="161"/>
      <c r="M31" s="84"/>
      <c r="N31" s="85"/>
      <c r="O31" s="80"/>
      <c r="P31" s="86"/>
      <c r="Q31" s="275">
        <f>Q34+Q32+Q36</f>
        <v>5179.7</v>
      </c>
      <c r="R31" s="273"/>
      <c r="S31" s="275">
        <f t="shared" ref="S31:T31" si="5">S34+S32+S36</f>
        <v>7527</v>
      </c>
      <c r="T31" s="275">
        <f t="shared" si="5"/>
        <v>25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60.75">
      <c r="A32" s="9"/>
      <c r="B32" s="36"/>
      <c r="C32" s="37"/>
      <c r="D32" s="37"/>
      <c r="E32" s="38"/>
      <c r="F32" s="39"/>
      <c r="G32" s="39"/>
      <c r="H32" s="40"/>
      <c r="I32" s="397" t="s">
        <v>554</v>
      </c>
      <c r="J32" s="161"/>
      <c r="K32" s="202" t="s">
        <v>555</v>
      </c>
      <c r="L32" s="161"/>
      <c r="M32" s="84"/>
      <c r="N32" s="85"/>
      <c r="O32" s="80"/>
      <c r="P32" s="86"/>
      <c r="Q32" s="275">
        <f>Q33</f>
        <v>5154.7</v>
      </c>
      <c r="R32" s="273"/>
      <c r="S32" s="275">
        <f t="shared" ref="S32:T32" si="6">S33</f>
        <v>7502</v>
      </c>
      <c r="T32" s="275">
        <f t="shared" si="6"/>
        <v>0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20.25">
      <c r="A33" s="9"/>
      <c r="B33" s="36"/>
      <c r="C33" s="37"/>
      <c r="D33" s="37"/>
      <c r="E33" s="38"/>
      <c r="F33" s="39"/>
      <c r="G33" s="39"/>
      <c r="H33" s="40"/>
      <c r="I33" s="203" t="s">
        <v>78</v>
      </c>
      <c r="J33" s="161"/>
      <c r="K33" s="202" t="s">
        <v>555</v>
      </c>
      <c r="L33" s="161"/>
      <c r="M33" s="84">
        <v>251</v>
      </c>
      <c r="N33" s="85">
        <v>1</v>
      </c>
      <c r="O33" s="80">
        <v>13</v>
      </c>
      <c r="P33" s="86">
        <v>240</v>
      </c>
      <c r="Q33" s="275">
        <v>5154.7</v>
      </c>
      <c r="R33" s="273"/>
      <c r="S33" s="275">
        <v>7502</v>
      </c>
      <c r="T33" s="275">
        <v>0</v>
      </c>
      <c r="U33" s="5"/>
      <c r="V33" s="5">
        <v>2347.3000000000002</v>
      </c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30.75">
      <c r="A34" s="9"/>
      <c r="B34" s="36"/>
      <c r="C34" s="37"/>
      <c r="D34" s="37"/>
      <c r="E34" s="38"/>
      <c r="F34" s="39"/>
      <c r="G34" s="39"/>
      <c r="H34" s="40"/>
      <c r="I34" s="23" t="s">
        <v>386</v>
      </c>
      <c r="J34" s="161"/>
      <c r="K34" s="202" t="s">
        <v>387</v>
      </c>
      <c r="L34" s="161"/>
      <c r="M34" s="84"/>
      <c r="N34" s="85"/>
      <c r="O34" s="80"/>
      <c r="P34" s="86"/>
      <c r="Q34" s="275">
        <f>Q35</f>
        <v>15</v>
      </c>
      <c r="R34" s="273"/>
      <c r="S34" s="275">
        <f>S35</f>
        <v>15</v>
      </c>
      <c r="T34" s="275">
        <f>T35</f>
        <v>15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73</v>
      </c>
      <c r="J35" s="161"/>
      <c r="K35" s="202" t="s">
        <v>387</v>
      </c>
      <c r="L35" s="161"/>
      <c r="M35" s="84">
        <v>251</v>
      </c>
      <c r="N35" s="85">
        <v>1</v>
      </c>
      <c r="O35" s="80">
        <v>13</v>
      </c>
      <c r="P35" s="86">
        <v>240</v>
      </c>
      <c r="Q35" s="275">
        <v>15</v>
      </c>
      <c r="R35" s="273"/>
      <c r="S35" s="275">
        <v>15</v>
      </c>
      <c r="T35" s="275"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03" t="s">
        <v>586</v>
      </c>
      <c r="J36" s="161"/>
      <c r="K36" s="202" t="s">
        <v>587</v>
      </c>
      <c r="L36" s="161"/>
      <c r="M36" s="84"/>
      <c r="N36" s="85"/>
      <c r="O36" s="80"/>
      <c r="P36" s="86"/>
      <c r="Q36" s="275">
        <f>Q37</f>
        <v>10</v>
      </c>
      <c r="R36" s="273"/>
      <c r="S36" s="275">
        <f t="shared" ref="S36:T36" si="7">S37</f>
        <v>10</v>
      </c>
      <c r="T36" s="275">
        <f t="shared" si="7"/>
        <v>10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20.25">
      <c r="A37" s="9"/>
      <c r="B37" s="36"/>
      <c r="C37" s="37"/>
      <c r="D37" s="37"/>
      <c r="E37" s="38"/>
      <c r="F37" s="39"/>
      <c r="G37" s="39"/>
      <c r="H37" s="40"/>
      <c r="I37" s="387" t="s">
        <v>78</v>
      </c>
      <c r="J37" s="161"/>
      <c r="K37" s="388" t="s">
        <v>587</v>
      </c>
      <c r="L37" s="161"/>
      <c r="M37" s="84">
        <v>251</v>
      </c>
      <c r="N37" s="85">
        <v>1</v>
      </c>
      <c r="O37" s="80">
        <v>13</v>
      </c>
      <c r="P37" s="86">
        <v>240</v>
      </c>
      <c r="Q37" s="275">
        <v>10</v>
      </c>
      <c r="R37" s="273"/>
      <c r="S37" s="275">
        <v>10</v>
      </c>
      <c r="T37" s="275"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30.75">
      <c r="A38" s="9"/>
      <c r="B38" s="36"/>
      <c r="C38" s="37"/>
      <c r="D38" s="37"/>
      <c r="E38" s="38"/>
      <c r="F38" s="39"/>
      <c r="G38" s="39"/>
      <c r="H38" s="40"/>
      <c r="I38" s="57" t="s">
        <v>40</v>
      </c>
      <c r="J38" s="161"/>
      <c r="K38" s="161" t="s">
        <v>350</v>
      </c>
      <c r="L38" s="161"/>
      <c r="M38" s="84"/>
      <c r="N38" s="85"/>
      <c r="O38" s="80"/>
      <c r="P38" s="86"/>
      <c r="Q38" s="275">
        <f>Q39+Q41</f>
        <v>250.7</v>
      </c>
      <c r="R38" s="273"/>
      <c r="S38" s="275">
        <f t="shared" ref="S38:T38" si="8">S39+S41</f>
        <v>178</v>
      </c>
      <c r="T38" s="275">
        <f t="shared" si="8"/>
        <v>178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206" t="s">
        <v>99</v>
      </c>
      <c r="J39" s="161"/>
      <c r="K39" s="207" t="s">
        <v>101</v>
      </c>
      <c r="L39" s="161"/>
      <c r="M39" s="84"/>
      <c r="N39" s="85"/>
      <c r="O39" s="80"/>
      <c r="P39" s="86"/>
      <c r="Q39" s="275">
        <f>Q40</f>
        <v>178</v>
      </c>
      <c r="R39" s="273"/>
      <c r="S39" s="275">
        <f>S40</f>
        <v>178</v>
      </c>
      <c r="T39" s="275">
        <f>T40</f>
        <v>178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61" t="s">
        <v>100</v>
      </c>
      <c r="J40" s="161"/>
      <c r="K40" s="207" t="s">
        <v>101</v>
      </c>
      <c r="L40" s="161"/>
      <c r="M40" s="84">
        <v>275</v>
      </c>
      <c r="N40" s="85">
        <v>4</v>
      </c>
      <c r="O40" s="80">
        <v>1</v>
      </c>
      <c r="P40" s="86">
        <v>612</v>
      </c>
      <c r="Q40" s="275">
        <v>178</v>
      </c>
      <c r="R40" s="273"/>
      <c r="S40" s="275">
        <v>178</v>
      </c>
      <c r="T40" s="275">
        <v>178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206" t="s">
        <v>448</v>
      </c>
      <c r="J41" s="161"/>
      <c r="K41" s="348" t="s">
        <v>447</v>
      </c>
      <c r="L41" s="161"/>
      <c r="M41" s="84"/>
      <c r="N41" s="85"/>
      <c r="O41" s="80"/>
      <c r="P41" s="86"/>
      <c r="Q41" s="275">
        <f>Q42</f>
        <v>72.7</v>
      </c>
      <c r="R41" s="273"/>
      <c r="S41" s="275">
        <f t="shared" ref="S41:T41" si="9">S42</f>
        <v>0</v>
      </c>
      <c r="T41" s="275">
        <f t="shared" si="9"/>
        <v>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20.25">
      <c r="A42" s="9"/>
      <c r="B42" s="36"/>
      <c r="C42" s="37"/>
      <c r="D42" s="37"/>
      <c r="E42" s="38"/>
      <c r="F42" s="39"/>
      <c r="G42" s="39"/>
      <c r="H42" s="40"/>
      <c r="I42" s="61" t="s">
        <v>396</v>
      </c>
      <c r="J42" s="161"/>
      <c r="K42" s="348" t="s">
        <v>447</v>
      </c>
      <c r="L42" s="161"/>
      <c r="M42" s="84">
        <v>275</v>
      </c>
      <c r="N42" s="85">
        <v>4</v>
      </c>
      <c r="O42" s="80">
        <v>1</v>
      </c>
      <c r="P42" s="86">
        <v>622</v>
      </c>
      <c r="Q42" s="275">
        <v>72.7</v>
      </c>
      <c r="R42" s="273"/>
      <c r="S42" s="275">
        <v>0</v>
      </c>
      <c r="T42" s="275"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57" t="s">
        <v>41</v>
      </c>
      <c r="J43" s="161"/>
      <c r="K43" s="161" t="s">
        <v>98</v>
      </c>
      <c r="L43" s="161"/>
      <c r="M43" s="84"/>
      <c r="N43" s="85"/>
      <c r="O43" s="80"/>
      <c r="P43" s="86"/>
      <c r="Q43" s="275">
        <f>Q44+Q46</f>
        <v>1147.5</v>
      </c>
      <c r="R43" s="273"/>
      <c r="S43" s="275">
        <f t="shared" ref="S43:T43" si="10">S44+S46</f>
        <v>362.9</v>
      </c>
      <c r="T43" s="275">
        <f t="shared" si="10"/>
        <v>362.9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20.25">
      <c r="A44" s="9"/>
      <c r="B44" s="36"/>
      <c r="C44" s="37"/>
      <c r="D44" s="37"/>
      <c r="E44" s="38"/>
      <c r="F44" s="39"/>
      <c r="G44" s="39"/>
      <c r="H44" s="40"/>
      <c r="I44" s="208" t="s">
        <v>97</v>
      </c>
      <c r="J44" s="161"/>
      <c r="K44" s="209" t="s">
        <v>372</v>
      </c>
      <c r="L44" s="161"/>
      <c r="M44" s="84"/>
      <c r="N44" s="85"/>
      <c r="O44" s="80"/>
      <c r="P44" s="86"/>
      <c r="Q44" s="275">
        <f>Q45</f>
        <v>362.9</v>
      </c>
      <c r="R44" s="273"/>
      <c r="S44" s="275">
        <f>S45</f>
        <v>362.9</v>
      </c>
      <c r="T44" s="275">
        <f>T45</f>
        <v>362.9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45.75" customHeight="1">
      <c r="A45" s="9"/>
      <c r="B45" s="36"/>
      <c r="C45" s="37"/>
      <c r="D45" s="37"/>
      <c r="E45" s="38"/>
      <c r="F45" s="39"/>
      <c r="G45" s="39"/>
      <c r="H45" s="40"/>
      <c r="I45" s="23" t="s">
        <v>90</v>
      </c>
      <c r="J45" s="161"/>
      <c r="K45" s="210" t="s">
        <v>372</v>
      </c>
      <c r="L45" s="161"/>
      <c r="M45" s="84">
        <v>251</v>
      </c>
      <c r="N45" s="85">
        <v>4</v>
      </c>
      <c r="O45" s="80">
        <v>12</v>
      </c>
      <c r="P45" s="86">
        <v>810</v>
      </c>
      <c r="Q45" s="275">
        <v>362.9</v>
      </c>
      <c r="R45" s="273"/>
      <c r="S45" s="275">
        <v>362.9</v>
      </c>
      <c r="T45" s="275">
        <v>362.9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45.75" customHeight="1">
      <c r="A46" s="9"/>
      <c r="B46" s="36"/>
      <c r="C46" s="37"/>
      <c r="D46" s="37"/>
      <c r="E46" s="38"/>
      <c r="F46" s="39"/>
      <c r="G46" s="39"/>
      <c r="H46" s="40"/>
      <c r="I46" s="23" t="s">
        <v>498</v>
      </c>
      <c r="J46" s="161"/>
      <c r="K46" s="368" t="s">
        <v>499</v>
      </c>
      <c r="L46" s="161"/>
      <c r="M46" s="84"/>
      <c r="N46" s="85"/>
      <c r="O46" s="80"/>
      <c r="P46" s="86"/>
      <c r="Q46" s="275">
        <f>Q47</f>
        <v>784.6</v>
      </c>
      <c r="R46" s="273"/>
      <c r="S46" s="275">
        <f t="shared" ref="S46:T46" si="11">S47</f>
        <v>0</v>
      </c>
      <c r="T46" s="275">
        <f t="shared" si="11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45.75" customHeight="1">
      <c r="A47" s="9"/>
      <c r="B47" s="36"/>
      <c r="C47" s="37"/>
      <c r="D47" s="37"/>
      <c r="E47" s="38"/>
      <c r="F47" s="39"/>
      <c r="G47" s="39"/>
      <c r="H47" s="40"/>
      <c r="I47" s="23" t="s">
        <v>90</v>
      </c>
      <c r="J47" s="161"/>
      <c r="K47" s="368" t="s">
        <v>499</v>
      </c>
      <c r="L47" s="161"/>
      <c r="M47" s="84">
        <v>251</v>
      </c>
      <c r="N47" s="85">
        <v>4</v>
      </c>
      <c r="O47" s="80">
        <v>12</v>
      </c>
      <c r="P47" s="86">
        <v>810</v>
      </c>
      <c r="Q47" s="275">
        <v>784.6</v>
      </c>
      <c r="R47" s="273"/>
      <c r="S47" s="275">
        <v>0</v>
      </c>
      <c r="T47" s="275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60.75">
      <c r="A48" s="9"/>
      <c r="B48" s="36"/>
      <c r="C48" s="37"/>
      <c r="D48" s="37"/>
      <c r="E48" s="38"/>
      <c r="F48" s="39"/>
      <c r="G48" s="39"/>
      <c r="H48" s="40"/>
      <c r="I48" s="340" t="s">
        <v>521</v>
      </c>
      <c r="J48" s="161"/>
      <c r="K48" s="376" t="s">
        <v>522</v>
      </c>
      <c r="L48" s="161"/>
      <c r="M48" s="84"/>
      <c r="N48" s="85"/>
      <c r="O48" s="80"/>
      <c r="P48" s="86"/>
      <c r="Q48" s="275">
        <f>Q49</f>
        <v>6122.3</v>
      </c>
      <c r="R48" s="273"/>
      <c r="S48" s="275">
        <f t="shared" ref="S48:T48" si="12">S49</f>
        <v>6122.3</v>
      </c>
      <c r="T48" s="275">
        <f t="shared" si="12"/>
        <v>6122.3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60.75">
      <c r="A49" s="9"/>
      <c r="B49" s="36"/>
      <c r="C49" s="37"/>
      <c r="D49" s="37"/>
      <c r="E49" s="38"/>
      <c r="F49" s="39"/>
      <c r="G49" s="39"/>
      <c r="H49" s="40"/>
      <c r="I49" s="377" t="s">
        <v>423</v>
      </c>
      <c r="J49" s="161"/>
      <c r="K49" s="376" t="s">
        <v>530</v>
      </c>
      <c r="L49" s="161"/>
      <c r="M49" s="84"/>
      <c r="N49" s="85"/>
      <c r="O49" s="80"/>
      <c r="P49" s="86"/>
      <c r="Q49" s="275">
        <f>Q50</f>
        <v>6122.3</v>
      </c>
      <c r="R49" s="273"/>
      <c r="S49" s="275">
        <f t="shared" ref="S49:T49" si="13">S50</f>
        <v>6122.3</v>
      </c>
      <c r="T49" s="275">
        <f t="shared" si="13"/>
        <v>6122.3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79.5" customHeight="1">
      <c r="A50" s="9"/>
      <c r="B50" s="36"/>
      <c r="C50" s="37"/>
      <c r="D50" s="37"/>
      <c r="E50" s="38"/>
      <c r="F50" s="39"/>
      <c r="G50" s="39"/>
      <c r="H50" s="40"/>
      <c r="I50" s="370" t="s">
        <v>105</v>
      </c>
      <c r="J50" s="161"/>
      <c r="K50" s="369" t="s">
        <v>530</v>
      </c>
      <c r="L50" s="161"/>
      <c r="M50" s="84">
        <v>251</v>
      </c>
      <c r="N50" s="85">
        <v>10</v>
      </c>
      <c r="O50" s="80">
        <v>3</v>
      </c>
      <c r="P50" s="86">
        <v>321</v>
      </c>
      <c r="Q50" s="275">
        <v>6122.3</v>
      </c>
      <c r="R50" s="273"/>
      <c r="S50" s="275">
        <v>6122.3</v>
      </c>
      <c r="T50" s="275">
        <v>6122.3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6.5" customHeight="1">
      <c r="A51" s="9"/>
      <c r="B51" s="36"/>
      <c r="C51" s="37"/>
      <c r="D51" s="37"/>
      <c r="E51" s="38"/>
      <c r="F51" s="39"/>
      <c r="G51" s="39"/>
      <c r="H51" s="40"/>
      <c r="I51" s="57" t="s">
        <v>42</v>
      </c>
      <c r="J51" s="161"/>
      <c r="K51" s="369" t="s">
        <v>88</v>
      </c>
      <c r="L51" s="161"/>
      <c r="M51" s="84"/>
      <c r="N51" s="85"/>
      <c r="O51" s="80"/>
      <c r="P51" s="86"/>
      <c r="Q51" s="275">
        <f>Q52+Q54+Q56+Q60+Q62+Q64</f>
        <v>2852.7</v>
      </c>
      <c r="R51" s="273"/>
      <c r="S51" s="275">
        <f t="shared" ref="S51:T51" si="14">S52+S54+S56+S60+S62+S64</f>
        <v>1049.5999999999999</v>
      </c>
      <c r="T51" s="275">
        <f t="shared" si="14"/>
        <v>733.5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20.25">
      <c r="A52" s="9"/>
      <c r="B52" s="36"/>
      <c r="C52" s="37"/>
      <c r="D52" s="37"/>
      <c r="E52" s="38"/>
      <c r="F52" s="39"/>
      <c r="G52" s="39"/>
      <c r="H52" s="40"/>
      <c r="I52" s="398" t="s">
        <v>424</v>
      </c>
      <c r="J52" s="161"/>
      <c r="K52" s="191" t="s">
        <v>581</v>
      </c>
      <c r="L52" s="161"/>
      <c r="M52" s="84"/>
      <c r="N52" s="85"/>
      <c r="O52" s="80"/>
      <c r="P52" s="86"/>
      <c r="Q52" s="275">
        <f>Q53</f>
        <v>0</v>
      </c>
      <c r="R52" s="273"/>
      <c r="S52" s="275">
        <f t="shared" ref="S52:T52" si="15">S53</f>
        <v>221.7</v>
      </c>
      <c r="T52" s="275">
        <f t="shared" si="15"/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30.75">
      <c r="A53" s="9"/>
      <c r="B53" s="36"/>
      <c r="C53" s="37"/>
      <c r="D53" s="37"/>
      <c r="E53" s="38"/>
      <c r="F53" s="39"/>
      <c r="G53" s="39"/>
      <c r="H53" s="40"/>
      <c r="I53" s="23" t="s">
        <v>73</v>
      </c>
      <c r="J53" s="161"/>
      <c r="K53" s="130" t="s">
        <v>581</v>
      </c>
      <c r="L53" s="161"/>
      <c r="M53" s="84">
        <v>251</v>
      </c>
      <c r="N53" s="85">
        <v>4</v>
      </c>
      <c r="O53" s="80">
        <v>12</v>
      </c>
      <c r="P53" s="86">
        <v>240</v>
      </c>
      <c r="Q53" s="275">
        <v>0</v>
      </c>
      <c r="R53" s="273"/>
      <c r="S53" s="275">
        <v>221.7</v>
      </c>
      <c r="T53" s="275">
        <v>0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30.75">
      <c r="A54" s="9"/>
      <c r="B54" s="36"/>
      <c r="C54" s="37"/>
      <c r="D54" s="37"/>
      <c r="E54" s="38"/>
      <c r="F54" s="39"/>
      <c r="G54" s="39"/>
      <c r="H54" s="40"/>
      <c r="I54" s="208" t="s">
        <v>81</v>
      </c>
      <c r="J54" s="161"/>
      <c r="K54" s="210" t="s">
        <v>84</v>
      </c>
      <c r="L54" s="161"/>
      <c r="M54" s="65"/>
      <c r="N54" s="66"/>
      <c r="O54" s="66"/>
      <c r="P54" s="67"/>
      <c r="Q54" s="275">
        <f>Q55</f>
        <v>150</v>
      </c>
      <c r="R54" s="273"/>
      <c r="S54" s="275">
        <f>S55</f>
        <v>100</v>
      </c>
      <c r="T54" s="275">
        <f>T55</f>
        <v>100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23" t="s">
        <v>73</v>
      </c>
      <c r="J55" s="161"/>
      <c r="K55" s="210" t="s">
        <v>84</v>
      </c>
      <c r="L55" s="161"/>
      <c r="M55" s="65">
        <v>251</v>
      </c>
      <c r="N55" s="85">
        <v>1</v>
      </c>
      <c r="O55" s="80">
        <v>13</v>
      </c>
      <c r="P55" s="211" t="s">
        <v>86</v>
      </c>
      <c r="Q55" s="275">
        <v>150</v>
      </c>
      <c r="R55" s="273"/>
      <c r="S55" s="275">
        <v>100</v>
      </c>
      <c r="T55" s="275">
        <v>100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20.25">
      <c r="A56" s="9"/>
      <c r="B56" s="36"/>
      <c r="C56" s="37"/>
      <c r="D56" s="37"/>
      <c r="E56" s="38"/>
      <c r="F56" s="39"/>
      <c r="G56" s="39"/>
      <c r="H56" s="40"/>
      <c r="I56" s="208" t="s">
        <v>82</v>
      </c>
      <c r="J56" s="161"/>
      <c r="K56" s="210" t="s">
        <v>85</v>
      </c>
      <c r="L56" s="161"/>
      <c r="M56" s="65"/>
      <c r="N56" s="66"/>
      <c r="O56" s="66"/>
      <c r="P56" s="211"/>
      <c r="Q56" s="275">
        <f>Q58+Q59+Q57</f>
        <v>692.9</v>
      </c>
      <c r="R56" s="273"/>
      <c r="S56" s="275">
        <f t="shared" ref="S56:T56" si="16">S58+S59+S57</f>
        <v>692.9</v>
      </c>
      <c r="T56" s="275">
        <f t="shared" si="16"/>
        <v>598.5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20.25">
      <c r="A57" s="9"/>
      <c r="B57" s="36"/>
      <c r="C57" s="37"/>
      <c r="D57" s="37"/>
      <c r="E57" s="38"/>
      <c r="F57" s="39"/>
      <c r="G57" s="39"/>
      <c r="H57" s="40"/>
      <c r="I57" s="23" t="s">
        <v>83</v>
      </c>
      <c r="J57" s="161"/>
      <c r="K57" s="210" t="s">
        <v>85</v>
      </c>
      <c r="L57" s="161"/>
      <c r="M57" s="65">
        <v>251</v>
      </c>
      <c r="N57" s="85">
        <v>1</v>
      </c>
      <c r="O57" s="80">
        <v>13</v>
      </c>
      <c r="P57" s="211" t="s">
        <v>87</v>
      </c>
      <c r="Q57" s="275">
        <v>4.7</v>
      </c>
      <c r="R57" s="273"/>
      <c r="S57" s="275">
        <v>4.7</v>
      </c>
      <c r="T57" s="275">
        <v>4.7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20.25">
      <c r="A58" s="9"/>
      <c r="B58" s="36"/>
      <c r="C58" s="37"/>
      <c r="D58" s="37"/>
      <c r="E58" s="38"/>
      <c r="F58" s="39"/>
      <c r="G58" s="39"/>
      <c r="H58" s="40"/>
      <c r="I58" s="23" t="s">
        <v>83</v>
      </c>
      <c r="J58" s="161"/>
      <c r="K58" s="210" t="s">
        <v>85</v>
      </c>
      <c r="L58" s="161"/>
      <c r="M58" s="65">
        <v>856</v>
      </c>
      <c r="N58" s="85">
        <v>1</v>
      </c>
      <c r="O58" s="80">
        <v>13</v>
      </c>
      <c r="P58" s="211" t="s">
        <v>87</v>
      </c>
      <c r="Q58" s="275">
        <v>3.4</v>
      </c>
      <c r="R58" s="273"/>
      <c r="S58" s="275">
        <v>3.4</v>
      </c>
      <c r="T58" s="275">
        <v>3.4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30.75">
      <c r="A59" s="9"/>
      <c r="B59" s="36"/>
      <c r="C59" s="37"/>
      <c r="D59" s="37"/>
      <c r="E59" s="38"/>
      <c r="F59" s="39"/>
      <c r="G59" s="39"/>
      <c r="H59" s="40"/>
      <c r="I59" s="23" t="s">
        <v>73</v>
      </c>
      <c r="J59" s="161"/>
      <c r="K59" s="210" t="s">
        <v>85</v>
      </c>
      <c r="L59" s="161"/>
      <c r="M59" s="65">
        <v>251</v>
      </c>
      <c r="N59" s="85">
        <v>1</v>
      </c>
      <c r="O59" s="80">
        <v>13</v>
      </c>
      <c r="P59" s="211" t="s">
        <v>86</v>
      </c>
      <c r="Q59" s="275">
        <v>684.8</v>
      </c>
      <c r="R59" s="273"/>
      <c r="S59" s="275">
        <v>684.8</v>
      </c>
      <c r="T59" s="275">
        <v>590.4</v>
      </c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48" customHeight="1">
      <c r="A60" s="9"/>
      <c r="B60" s="36"/>
      <c r="C60" s="37"/>
      <c r="D60" s="37"/>
      <c r="E60" s="38"/>
      <c r="F60" s="39"/>
      <c r="G60" s="39"/>
      <c r="H60" s="40"/>
      <c r="I60" s="203" t="s">
        <v>382</v>
      </c>
      <c r="J60" s="161"/>
      <c r="K60" s="309" t="s">
        <v>383</v>
      </c>
      <c r="L60" s="161"/>
      <c r="M60" s="65"/>
      <c r="N60" s="85"/>
      <c r="O60" s="80"/>
      <c r="P60" s="211"/>
      <c r="Q60" s="275">
        <f>Q61</f>
        <v>1501.8</v>
      </c>
      <c r="R60" s="273"/>
      <c r="S60" s="275">
        <f>S61</f>
        <v>0</v>
      </c>
      <c r="T60" s="275">
        <f>T61</f>
        <v>0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73</v>
      </c>
      <c r="J61" s="161"/>
      <c r="K61" s="309" t="s">
        <v>383</v>
      </c>
      <c r="L61" s="161"/>
      <c r="M61" s="65">
        <v>251</v>
      </c>
      <c r="N61" s="85">
        <v>8</v>
      </c>
      <c r="O61" s="80">
        <v>4</v>
      </c>
      <c r="P61" s="211" t="s">
        <v>86</v>
      </c>
      <c r="Q61" s="275">
        <v>1501.8</v>
      </c>
      <c r="R61" s="273"/>
      <c r="S61" s="275">
        <v>0</v>
      </c>
      <c r="T61" s="275">
        <v>0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60.75">
      <c r="A62" s="9"/>
      <c r="B62" s="36"/>
      <c r="C62" s="37"/>
      <c r="D62" s="37"/>
      <c r="E62" s="38"/>
      <c r="F62" s="39"/>
      <c r="G62" s="39"/>
      <c r="H62" s="40"/>
      <c r="I62" s="208" t="s">
        <v>95</v>
      </c>
      <c r="J62" s="161"/>
      <c r="K62" s="210" t="s">
        <v>96</v>
      </c>
      <c r="L62" s="161"/>
      <c r="M62" s="65"/>
      <c r="N62" s="85"/>
      <c r="O62" s="80"/>
      <c r="P62" s="211"/>
      <c r="Q62" s="275">
        <f>Q63</f>
        <v>400</v>
      </c>
      <c r="R62" s="273"/>
      <c r="S62" s="275">
        <f>S63</f>
        <v>0</v>
      </c>
      <c r="T62" s="275">
        <f>T63</f>
        <v>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73</v>
      </c>
      <c r="J63" s="161"/>
      <c r="K63" s="210" t="s">
        <v>96</v>
      </c>
      <c r="L63" s="161"/>
      <c r="M63" s="65">
        <v>251</v>
      </c>
      <c r="N63" s="85">
        <v>4</v>
      </c>
      <c r="O63" s="80">
        <v>12</v>
      </c>
      <c r="P63" s="211" t="s">
        <v>86</v>
      </c>
      <c r="Q63" s="275">
        <v>400</v>
      </c>
      <c r="R63" s="273"/>
      <c r="S63" s="275">
        <v>0</v>
      </c>
      <c r="T63" s="275">
        <v>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308" t="s">
        <v>364</v>
      </c>
      <c r="J64" s="161"/>
      <c r="K64" s="309" t="s">
        <v>365</v>
      </c>
      <c r="L64" s="161"/>
      <c r="M64" s="65"/>
      <c r="N64" s="85"/>
      <c r="O64" s="80"/>
      <c r="P64" s="211"/>
      <c r="Q64" s="275">
        <f>Q66+Q65</f>
        <v>108</v>
      </c>
      <c r="R64" s="273"/>
      <c r="S64" s="275">
        <f t="shared" ref="S64:T64" si="17">S66+S65</f>
        <v>35</v>
      </c>
      <c r="T64" s="275">
        <f t="shared" si="17"/>
        <v>35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30.75">
      <c r="A65" s="9"/>
      <c r="B65" s="36"/>
      <c r="C65" s="37"/>
      <c r="D65" s="37"/>
      <c r="E65" s="38"/>
      <c r="F65" s="39"/>
      <c r="G65" s="39"/>
      <c r="H65" s="40"/>
      <c r="I65" s="133" t="s">
        <v>73</v>
      </c>
      <c r="J65" s="161"/>
      <c r="K65" s="309" t="s">
        <v>365</v>
      </c>
      <c r="L65" s="161"/>
      <c r="M65" s="65">
        <v>856</v>
      </c>
      <c r="N65" s="85">
        <v>1</v>
      </c>
      <c r="O65" s="80">
        <v>13</v>
      </c>
      <c r="P65" s="211" t="s">
        <v>86</v>
      </c>
      <c r="Q65" s="275">
        <v>0</v>
      </c>
      <c r="R65" s="273"/>
      <c r="S65" s="275">
        <v>0</v>
      </c>
      <c r="T65" s="275">
        <v>0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30.75">
      <c r="A66" s="9"/>
      <c r="B66" s="36"/>
      <c r="C66" s="37"/>
      <c r="D66" s="37"/>
      <c r="E66" s="38"/>
      <c r="F66" s="39"/>
      <c r="G66" s="39"/>
      <c r="H66" s="40"/>
      <c r="I66" s="133" t="s">
        <v>73</v>
      </c>
      <c r="J66" s="161"/>
      <c r="K66" s="309" t="s">
        <v>365</v>
      </c>
      <c r="L66" s="161"/>
      <c r="M66" s="65">
        <v>251</v>
      </c>
      <c r="N66" s="85">
        <v>1</v>
      </c>
      <c r="O66" s="80">
        <v>13</v>
      </c>
      <c r="P66" s="211" t="s">
        <v>86</v>
      </c>
      <c r="Q66" s="275">
        <v>108</v>
      </c>
      <c r="R66" s="273"/>
      <c r="S66" s="275">
        <v>35</v>
      </c>
      <c r="T66" s="275">
        <v>35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ht="20.25">
      <c r="A67" s="9"/>
      <c r="B67" s="36"/>
      <c r="C67" s="37"/>
      <c r="D67" s="37"/>
      <c r="E67" s="38"/>
      <c r="F67" s="39"/>
      <c r="G67" s="39"/>
      <c r="H67" s="40"/>
      <c r="I67" s="57" t="s">
        <v>43</v>
      </c>
      <c r="J67" s="91"/>
      <c r="K67" s="212" t="s">
        <v>94</v>
      </c>
      <c r="L67" s="91"/>
      <c r="M67" s="65"/>
      <c r="N67" s="66"/>
      <c r="O67" s="66"/>
      <c r="P67" s="67"/>
      <c r="Q67" s="275">
        <f>Q68+Q70</f>
        <v>370</v>
      </c>
      <c r="R67" s="273"/>
      <c r="S67" s="275">
        <f t="shared" ref="S67:T67" si="18">S68+S70</f>
        <v>370</v>
      </c>
      <c r="T67" s="275">
        <f t="shared" si="18"/>
        <v>370</v>
      </c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ht="30.75">
      <c r="A68" s="9"/>
      <c r="B68" s="36"/>
      <c r="C68" s="37"/>
      <c r="D68" s="37"/>
      <c r="E68" s="38"/>
      <c r="F68" s="39"/>
      <c r="G68" s="39"/>
      <c r="H68" s="40"/>
      <c r="I68" s="208" t="s">
        <v>89</v>
      </c>
      <c r="J68" s="91"/>
      <c r="K68" s="210" t="s">
        <v>92</v>
      </c>
      <c r="L68" s="91"/>
      <c r="M68" s="65"/>
      <c r="N68" s="66"/>
      <c r="O68" s="66"/>
      <c r="P68" s="67"/>
      <c r="Q68" s="275">
        <f>Q69</f>
        <v>200</v>
      </c>
      <c r="R68" s="273"/>
      <c r="S68" s="275">
        <f>S69</f>
        <v>200</v>
      </c>
      <c r="T68" s="275">
        <f>T69</f>
        <v>200</v>
      </c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ht="45.75">
      <c r="A69" s="9"/>
      <c r="B69" s="36"/>
      <c r="C69" s="37"/>
      <c r="D69" s="37"/>
      <c r="E69" s="38"/>
      <c r="F69" s="39"/>
      <c r="G69" s="39"/>
      <c r="H69" s="40"/>
      <c r="I69" s="23" t="s">
        <v>90</v>
      </c>
      <c r="J69" s="91"/>
      <c r="K69" s="210" t="s">
        <v>92</v>
      </c>
      <c r="L69" s="91"/>
      <c r="M69" s="65">
        <v>251</v>
      </c>
      <c r="N69" s="66">
        <v>4</v>
      </c>
      <c r="O69" s="66">
        <v>5</v>
      </c>
      <c r="P69" s="67">
        <v>810</v>
      </c>
      <c r="Q69" s="275">
        <v>200</v>
      </c>
      <c r="R69" s="273"/>
      <c r="S69" s="275">
        <v>200</v>
      </c>
      <c r="T69" s="275">
        <v>200</v>
      </c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ht="30.75">
      <c r="A70" s="9"/>
      <c r="B70" s="36"/>
      <c r="C70" s="37"/>
      <c r="D70" s="37"/>
      <c r="E70" s="38"/>
      <c r="F70" s="39"/>
      <c r="G70" s="39"/>
      <c r="H70" s="40"/>
      <c r="I70" s="213" t="s">
        <v>91</v>
      </c>
      <c r="J70" s="91"/>
      <c r="K70" s="210" t="s">
        <v>93</v>
      </c>
      <c r="L70" s="91"/>
      <c r="M70" s="65"/>
      <c r="N70" s="66"/>
      <c r="O70" s="66"/>
      <c r="P70" s="67"/>
      <c r="Q70" s="275">
        <f>Q71</f>
        <v>170</v>
      </c>
      <c r="R70" s="273"/>
      <c r="S70" s="275">
        <f>S71</f>
        <v>170</v>
      </c>
      <c r="T70" s="275">
        <f>T71</f>
        <v>170</v>
      </c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ht="30.75">
      <c r="A71" s="9"/>
      <c r="B71" s="36"/>
      <c r="C71" s="37"/>
      <c r="D71" s="37"/>
      <c r="E71" s="38"/>
      <c r="F71" s="39"/>
      <c r="G71" s="39"/>
      <c r="H71" s="40"/>
      <c r="I71" s="23" t="s">
        <v>73</v>
      </c>
      <c r="J71" s="91"/>
      <c r="K71" s="210" t="s">
        <v>93</v>
      </c>
      <c r="L71" s="91"/>
      <c r="M71" s="65">
        <v>251</v>
      </c>
      <c r="N71" s="66">
        <v>4</v>
      </c>
      <c r="O71" s="66">
        <v>5</v>
      </c>
      <c r="P71" s="67">
        <v>240</v>
      </c>
      <c r="Q71" s="275">
        <v>170</v>
      </c>
      <c r="R71" s="273"/>
      <c r="S71" s="275">
        <v>170</v>
      </c>
      <c r="T71" s="275">
        <v>170</v>
      </c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ht="41.25" customHeight="1">
      <c r="A72" s="9"/>
      <c r="B72" s="36"/>
      <c r="C72" s="37"/>
      <c r="D72" s="37"/>
      <c r="E72" s="38"/>
      <c r="F72" s="39"/>
      <c r="G72" s="39"/>
      <c r="H72" s="40"/>
      <c r="I72" s="399" t="s">
        <v>601</v>
      </c>
      <c r="J72" s="400"/>
      <c r="K72" s="401" t="s">
        <v>604</v>
      </c>
      <c r="L72" s="400"/>
      <c r="M72" s="242"/>
      <c r="N72" s="243"/>
      <c r="O72" s="243"/>
      <c r="P72" s="244"/>
      <c r="Q72" s="274">
        <f>Q73</f>
        <v>3191.3</v>
      </c>
      <c r="R72" s="402"/>
      <c r="S72" s="274">
        <f t="shared" ref="S72:T73" si="19">S73</f>
        <v>0</v>
      </c>
      <c r="T72" s="274">
        <f t="shared" si="19"/>
        <v>0</v>
      </c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ht="30.75">
      <c r="A73" s="9"/>
      <c r="B73" s="36"/>
      <c r="C73" s="37"/>
      <c r="D73" s="37"/>
      <c r="E73" s="38"/>
      <c r="F73" s="39"/>
      <c r="G73" s="39"/>
      <c r="H73" s="40"/>
      <c r="I73" s="23" t="s">
        <v>605</v>
      </c>
      <c r="J73" s="91"/>
      <c r="K73" s="210" t="s">
        <v>606</v>
      </c>
      <c r="L73" s="91"/>
      <c r="M73" s="65"/>
      <c r="N73" s="66"/>
      <c r="O73" s="66"/>
      <c r="P73" s="67"/>
      <c r="Q73" s="275">
        <f>Q74</f>
        <v>3191.3</v>
      </c>
      <c r="R73" s="273"/>
      <c r="S73" s="275">
        <f t="shared" si="19"/>
        <v>0</v>
      </c>
      <c r="T73" s="275">
        <f t="shared" si="19"/>
        <v>0</v>
      </c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ht="20.25">
      <c r="A74" s="9"/>
      <c r="B74" s="36"/>
      <c r="C74" s="37"/>
      <c r="D74" s="37"/>
      <c r="E74" s="38"/>
      <c r="F74" s="39"/>
      <c r="G74" s="39"/>
      <c r="H74" s="40"/>
      <c r="I74" s="190" t="s">
        <v>68</v>
      </c>
      <c r="J74" s="91"/>
      <c r="K74" s="210" t="s">
        <v>606</v>
      </c>
      <c r="L74" s="91"/>
      <c r="M74" s="65">
        <v>251</v>
      </c>
      <c r="N74" s="66">
        <v>10</v>
      </c>
      <c r="O74" s="66">
        <v>3</v>
      </c>
      <c r="P74" s="188">
        <v>322</v>
      </c>
      <c r="Q74" s="275">
        <v>3191.3</v>
      </c>
      <c r="R74" s="273"/>
      <c r="S74" s="275">
        <v>0</v>
      </c>
      <c r="T74" s="275">
        <v>0</v>
      </c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ht="20.25">
      <c r="A75" s="9"/>
      <c r="B75" s="36"/>
      <c r="C75" s="37"/>
      <c r="D75" s="37"/>
      <c r="E75" s="38"/>
      <c r="F75" s="39"/>
      <c r="G75" s="39"/>
      <c r="H75" s="40"/>
      <c r="I75" s="184" t="s">
        <v>607</v>
      </c>
      <c r="J75" s="91"/>
      <c r="K75" s="401" t="s">
        <v>609</v>
      </c>
      <c r="L75" s="91"/>
      <c r="M75" s="65"/>
      <c r="N75" s="66"/>
      <c r="O75" s="66"/>
      <c r="P75" s="67"/>
      <c r="Q75" s="275">
        <f>Q76+Q78+Q80</f>
        <v>10586.9</v>
      </c>
      <c r="R75" s="273"/>
      <c r="S75" s="275">
        <f t="shared" ref="S75:T75" si="20">S76+S78+S80</f>
        <v>0</v>
      </c>
      <c r="T75" s="275">
        <f t="shared" si="20"/>
        <v>0</v>
      </c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ht="45.75">
      <c r="A76" s="9"/>
      <c r="B76" s="36"/>
      <c r="C76" s="37"/>
      <c r="D76" s="37"/>
      <c r="E76" s="38"/>
      <c r="F76" s="39"/>
      <c r="G76" s="39"/>
      <c r="H76" s="40"/>
      <c r="I76" s="61" t="s">
        <v>608</v>
      </c>
      <c r="J76" s="91"/>
      <c r="K76" s="188" t="s">
        <v>610</v>
      </c>
      <c r="L76" s="91"/>
      <c r="M76" s="65"/>
      <c r="N76" s="66"/>
      <c r="O76" s="66"/>
      <c r="P76" s="67"/>
      <c r="Q76" s="275">
        <f>Q77</f>
        <v>6545.7</v>
      </c>
      <c r="R76" s="273"/>
      <c r="S76" s="275">
        <f t="shared" ref="S76:T76" si="21">S77</f>
        <v>0</v>
      </c>
      <c r="T76" s="275">
        <f t="shared" si="21"/>
        <v>0</v>
      </c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ht="20.25">
      <c r="A77" s="9"/>
      <c r="B77" s="36"/>
      <c r="C77" s="37"/>
      <c r="D77" s="37"/>
      <c r="E77" s="38"/>
      <c r="F77" s="39"/>
      <c r="G77" s="39"/>
      <c r="H77" s="40"/>
      <c r="I77" s="104" t="s">
        <v>138</v>
      </c>
      <c r="J77" s="91"/>
      <c r="K77" s="188" t="s">
        <v>610</v>
      </c>
      <c r="L77" s="91"/>
      <c r="M77" s="65">
        <v>275</v>
      </c>
      <c r="N77" s="66">
        <v>7</v>
      </c>
      <c r="O77" s="66">
        <v>2</v>
      </c>
      <c r="P77" s="67">
        <v>612</v>
      </c>
      <c r="Q77" s="275">
        <v>6545.7</v>
      </c>
      <c r="R77" s="273"/>
      <c r="S77" s="275">
        <v>0</v>
      </c>
      <c r="T77" s="275">
        <v>0</v>
      </c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60.75">
      <c r="A78" s="9"/>
      <c r="B78" s="36"/>
      <c r="C78" s="37"/>
      <c r="D78" s="37"/>
      <c r="E78" s="38"/>
      <c r="F78" s="39"/>
      <c r="G78" s="39"/>
      <c r="H78" s="40"/>
      <c r="I78" s="61" t="s">
        <v>611</v>
      </c>
      <c r="J78" s="91"/>
      <c r="K78" s="188" t="s">
        <v>610</v>
      </c>
      <c r="L78" s="91"/>
      <c r="M78" s="65"/>
      <c r="N78" s="66"/>
      <c r="O78" s="66"/>
      <c r="P78" s="67"/>
      <c r="Q78" s="275">
        <f>Q79</f>
        <v>3415.7</v>
      </c>
      <c r="R78" s="273"/>
      <c r="S78" s="275">
        <f t="shared" ref="S78:T78" si="22">S79</f>
        <v>0</v>
      </c>
      <c r="T78" s="275">
        <f t="shared" si="22"/>
        <v>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20.25">
      <c r="A79" s="9"/>
      <c r="B79" s="36"/>
      <c r="C79" s="37"/>
      <c r="D79" s="37"/>
      <c r="E79" s="38"/>
      <c r="F79" s="39"/>
      <c r="G79" s="39"/>
      <c r="H79" s="40"/>
      <c r="I79" s="104" t="s">
        <v>138</v>
      </c>
      <c r="J79" s="91"/>
      <c r="K79" s="188" t="s">
        <v>610</v>
      </c>
      <c r="L79" s="91"/>
      <c r="M79" s="65">
        <v>256</v>
      </c>
      <c r="N79" s="66">
        <v>8</v>
      </c>
      <c r="O79" s="66">
        <v>1</v>
      </c>
      <c r="P79" s="67">
        <v>622</v>
      </c>
      <c r="Q79" s="275">
        <v>3415.7</v>
      </c>
      <c r="R79" s="273"/>
      <c r="S79" s="275">
        <v>0</v>
      </c>
      <c r="T79" s="275">
        <v>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61" t="s">
        <v>612</v>
      </c>
      <c r="J80" s="91"/>
      <c r="K80" s="188" t="s">
        <v>610</v>
      </c>
      <c r="L80" s="91"/>
      <c r="M80" s="65"/>
      <c r="N80" s="66"/>
      <c r="O80" s="66"/>
      <c r="P80" s="67"/>
      <c r="Q80" s="275">
        <f>Q81</f>
        <v>625.5</v>
      </c>
      <c r="R80" s="273"/>
      <c r="S80" s="275">
        <f t="shared" ref="S80:T80" si="23">S81</f>
        <v>0</v>
      </c>
      <c r="T80" s="275">
        <f t="shared" si="23"/>
        <v>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20.25">
      <c r="A81" s="9"/>
      <c r="B81" s="36"/>
      <c r="C81" s="37"/>
      <c r="D81" s="37"/>
      <c r="E81" s="38"/>
      <c r="F81" s="39"/>
      <c r="G81" s="39"/>
      <c r="H81" s="40"/>
      <c r="I81" s="104" t="s">
        <v>613</v>
      </c>
      <c r="J81" s="91"/>
      <c r="K81" s="188" t="s">
        <v>610</v>
      </c>
      <c r="L81" s="91"/>
      <c r="M81" s="65">
        <v>251</v>
      </c>
      <c r="N81" s="66">
        <v>11</v>
      </c>
      <c r="O81" s="66">
        <v>2</v>
      </c>
      <c r="P81" s="67">
        <v>410</v>
      </c>
      <c r="Q81" s="275">
        <v>625.5</v>
      </c>
      <c r="R81" s="273"/>
      <c r="S81" s="275">
        <v>0</v>
      </c>
      <c r="T81" s="275">
        <v>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">
      <c r="A82" s="9"/>
      <c r="B82" s="36"/>
      <c r="C82" s="37"/>
      <c r="D82" s="37"/>
      <c r="E82" s="38"/>
      <c r="F82" s="39"/>
      <c r="G82" s="39"/>
      <c r="H82" s="40"/>
      <c r="I82" s="68" t="s">
        <v>36</v>
      </c>
      <c r="J82" s="161"/>
      <c r="K82" s="161" t="s">
        <v>110</v>
      </c>
      <c r="L82" s="161"/>
      <c r="M82" s="65"/>
      <c r="N82" s="66"/>
      <c r="O82" s="66"/>
      <c r="P82" s="67"/>
      <c r="Q82" s="275">
        <f>Q83+Q92+Q95+Q104+Q111</f>
        <v>2720.3999999999996</v>
      </c>
      <c r="R82" s="273"/>
      <c r="S82" s="275">
        <f t="shared" ref="S82:T82" si="24">S83+S92+S95+S104+S111</f>
        <v>2683.8999999999996</v>
      </c>
      <c r="T82" s="275">
        <f t="shared" si="24"/>
        <v>2683.8999999999996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30.75">
      <c r="A83" s="9"/>
      <c r="B83" s="36"/>
      <c r="C83" s="37"/>
      <c r="D83" s="37"/>
      <c r="E83" s="38"/>
      <c r="F83" s="39"/>
      <c r="G83" s="39"/>
      <c r="H83" s="40"/>
      <c r="I83" s="57" t="s">
        <v>103</v>
      </c>
      <c r="J83" s="161"/>
      <c r="K83" s="161" t="s">
        <v>109</v>
      </c>
      <c r="L83" s="161"/>
      <c r="M83" s="84"/>
      <c r="N83" s="85"/>
      <c r="O83" s="80"/>
      <c r="P83" s="86"/>
      <c r="Q83" s="275">
        <f>Q84+Q89</f>
        <v>738.2</v>
      </c>
      <c r="R83" s="273"/>
      <c r="S83" s="275">
        <f>S84+S89</f>
        <v>738.2</v>
      </c>
      <c r="T83" s="275">
        <f>T84+T89</f>
        <v>738.2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">
      <c r="A84" s="9"/>
      <c r="B84" s="36"/>
      <c r="C84" s="37"/>
      <c r="D84" s="37"/>
      <c r="E84" s="38"/>
      <c r="F84" s="39"/>
      <c r="G84" s="39"/>
      <c r="H84" s="40"/>
      <c r="I84" s="68" t="s">
        <v>104</v>
      </c>
      <c r="J84" s="161"/>
      <c r="K84" s="161" t="s">
        <v>107</v>
      </c>
      <c r="L84" s="161"/>
      <c r="M84" s="84"/>
      <c r="N84" s="85"/>
      <c r="O84" s="80"/>
      <c r="P84" s="86"/>
      <c r="Q84" s="275">
        <f>Q85+Q86+Q87+Q88</f>
        <v>686</v>
      </c>
      <c r="R84" s="273"/>
      <c r="S84" s="275">
        <f>S85+S86+S87+S88</f>
        <v>686</v>
      </c>
      <c r="T84" s="275">
        <f>T85+T86+T87+T88</f>
        <v>686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30">
      <c r="A85" s="9"/>
      <c r="B85" s="36"/>
      <c r="C85" s="37"/>
      <c r="D85" s="37"/>
      <c r="E85" s="38"/>
      <c r="F85" s="39"/>
      <c r="G85" s="39"/>
      <c r="H85" s="40"/>
      <c r="I85" s="68" t="s">
        <v>73</v>
      </c>
      <c r="J85" s="161"/>
      <c r="K85" s="161" t="s">
        <v>107</v>
      </c>
      <c r="L85" s="161"/>
      <c r="M85" s="84">
        <v>251</v>
      </c>
      <c r="N85" s="85">
        <v>10</v>
      </c>
      <c r="O85" s="80">
        <v>3</v>
      </c>
      <c r="P85" s="86">
        <v>240</v>
      </c>
      <c r="Q85" s="275">
        <v>10</v>
      </c>
      <c r="R85" s="273"/>
      <c r="S85" s="275">
        <v>10</v>
      </c>
      <c r="T85" s="275">
        <v>10</v>
      </c>
    </row>
    <row r="86" spans="1:81" ht="30">
      <c r="A86" s="9"/>
      <c r="B86" s="36"/>
      <c r="C86" s="37"/>
      <c r="D86" s="37"/>
      <c r="E86" s="38"/>
      <c r="F86" s="39"/>
      <c r="G86" s="39"/>
      <c r="H86" s="40"/>
      <c r="I86" s="68" t="s">
        <v>105</v>
      </c>
      <c r="J86" s="161"/>
      <c r="K86" s="161" t="s">
        <v>107</v>
      </c>
      <c r="L86" s="161"/>
      <c r="M86" s="84">
        <v>251</v>
      </c>
      <c r="N86" s="85">
        <v>10</v>
      </c>
      <c r="O86" s="80">
        <v>3</v>
      </c>
      <c r="P86" s="86">
        <v>321</v>
      </c>
      <c r="Q86" s="275">
        <v>166</v>
      </c>
      <c r="R86" s="273"/>
      <c r="S86" s="275">
        <v>166</v>
      </c>
      <c r="T86" s="275">
        <v>166</v>
      </c>
    </row>
    <row r="87" spans="1:81" ht="30">
      <c r="A87" s="9"/>
      <c r="B87" s="36"/>
      <c r="C87" s="37"/>
      <c r="D87" s="37"/>
      <c r="E87" s="38"/>
      <c r="F87" s="39"/>
      <c r="G87" s="39"/>
      <c r="H87" s="40"/>
      <c r="I87" s="68" t="s">
        <v>73</v>
      </c>
      <c r="J87" s="161"/>
      <c r="K87" s="161" t="s">
        <v>107</v>
      </c>
      <c r="L87" s="161"/>
      <c r="M87" s="84">
        <v>256</v>
      </c>
      <c r="N87" s="85">
        <v>10</v>
      </c>
      <c r="O87" s="80">
        <v>3</v>
      </c>
      <c r="P87" s="86">
        <v>240</v>
      </c>
      <c r="Q87" s="275">
        <v>10</v>
      </c>
      <c r="R87" s="273"/>
      <c r="S87" s="275">
        <v>10</v>
      </c>
      <c r="T87" s="275">
        <v>10</v>
      </c>
    </row>
    <row r="88" spans="1:81" ht="30">
      <c r="A88" s="9"/>
      <c r="B88" s="36"/>
      <c r="C88" s="37"/>
      <c r="D88" s="37"/>
      <c r="E88" s="38"/>
      <c r="F88" s="39"/>
      <c r="G88" s="39"/>
      <c r="H88" s="40"/>
      <c r="I88" s="68" t="s">
        <v>105</v>
      </c>
      <c r="J88" s="161"/>
      <c r="K88" s="161" t="s">
        <v>107</v>
      </c>
      <c r="L88" s="161"/>
      <c r="M88" s="84">
        <v>256</v>
      </c>
      <c r="N88" s="85">
        <v>10</v>
      </c>
      <c r="O88" s="80">
        <v>3</v>
      </c>
      <c r="P88" s="86">
        <v>321</v>
      </c>
      <c r="Q88" s="275">
        <v>500</v>
      </c>
      <c r="R88" s="273"/>
      <c r="S88" s="275">
        <v>500</v>
      </c>
      <c r="T88" s="275">
        <v>500</v>
      </c>
    </row>
    <row r="89" spans="1:81" ht="30">
      <c r="A89" s="9"/>
      <c r="B89" s="36"/>
      <c r="C89" s="37"/>
      <c r="D89" s="37"/>
      <c r="E89" s="38"/>
      <c r="F89" s="39"/>
      <c r="G89" s="39"/>
      <c r="H89" s="40"/>
      <c r="I89" s="68" t="s">
        <v>106</v>
      </c>
      <c r="J89" s="161"/>
      <c r="K89" s="161" t="s">
        <v>108</v>
      </c>
      <c r="L89" s="161"/>
      <c r="M89" s="84"/>
      <c r="N89" s="85"/>
      <c r="O89" s="80"/>
      <c r="P89" s="86"/>
      <c r="Q89" s="275">
        <f>Q90+Q91</f>
        <v>52.2</v>
      </c>
      <c r="R89" s="273"/>
      <c r="S89" s="275">
        <f>S90+S91</f>
        <v>52.2</v>
      </c>
      <c r="T89" s="275">
        <f>T90+T91</f>
        <v>52.2</v>
      </c>
    </row>
    <row r="90" spans="1:81" ht="30">
      <c r="A90" s="9"/>
      <c r="B90" s="36"/>
      <c r="C90" s="37"/>
      <c r="D90" s="37"/>
      <c r="E90" s="38"/>
      <c r="F90" s="39"/>
      <c r="G90" s="39"/>
      <c r="H90" s="40"/>
      <c r="I90" s="68" t="s">
        <v>73</v>
      </c>
      <c r="J90" s="161"/>
      <c r="K90" s="161" t="s">
        <v>108</v>
      </c>
      <c r="L90" s="161"/>
      <c r="M90" s="84">
        <v>251</v>
      </c>
      <c r="N90" s="85">
        <v>10</v>
      </c>
      <c r="O90" s="80">
        <v>3</v>
      </c>
      <c r="P90" s="86">
        <v>240</v>
      </c>
      <c r="Q90" s="275">
        <v>2.2000000000000002</v>
      </c>
      <c r="R90" s="273"/>
      <c r="S90" s="275">
        <v>2.2000000000000002</v>
      </c>
      <c r="T90" s="275">
        <v>2.2000000000000002</v>
      </c>
    </row>
    <row r="91" spans="1:81" ht="30">
      <c r="A91" s="9"/>
      <c r="B91" s="36"/>
      <c r="C91" s="37"/>
      <c r="D91" s="37"/>
      <c r="E91" s="38"/>
      <c r="F91" s="39"/>
      <c r="G91" s="39"/>
      <c r="H91" s="40"/>
      <c r="I91" s="68" t="s">
        <v>105</v>
      </c>
      <c r="J91" s="161"/>
      <c r="K91" s="161" t="s">
        <v>108</v>
      </c>
      <c r="L91" s="161"/>
      <c r="M91" s="84">
        <v>251</v>
      </c>
      <c r="N91" s="85">
        <v>10</v>
      </c>
      <c r="O91" s="80">
        <v>3</v>
      </c>
      <c r="P91" s="86">
        <v>321</v>
      </c>
      <c r="Q91" s="275">
        <v>50</v>
      </c>
      <c r="R91" s="273"/>
      <c r="S91" s="275">
        <v>50</v>
      </c>
      <c r="T91" s="275">
        <v>50</v>
      </c>
    </row>
    <row r="92" spans="1:81" ht="31.5" customHeight="1">
      <c r="A92" s="9"/>
      <c r="B92" s="36"/>
      <c r="C92" s="37"/>
      <c r="D92" s="37"/>
      <c r="E92" s="38"/>
      <c r="F92" s="39"/>
      <c r="G92" s="39"/>
      <c r="H92" s="40"/>
      <c r="I92" s="57" t="s">
        <v>44</v>
      </c>
      <c r="J92" s="161"/>
      <c r="K92" s="161" t="s">
        <v>111</v>
      </c>
      <c r="L92" s="161"/>
      <c r="M92" s="84"/>
      <c r="N92" s="85"/>
      <c r="O92" s="80"/>
      <c r="P92" s="86"/>
      <c r="Q92" s="275">
        <f>Q93</f>
        <v>1541.5</v>
      </c>
      <c r="R92" s="273"/>
      <c r="S92" s="275">
        <f>S93</f>
        <v>1541.5</v>
      </c>
      <c r="T92" s="275">
        <f>T93</f>
        <v>1541.5</v>
      </c>
    </row>
    <row r="93" spans="1:81" ht="31.5" customHeight="1">
      <c r="A93" s="9"/>
      <c r="B93" s="36"/>
      <c r="C93" s="37"/>
      <c r="D93" s="37"/>
      <c r="E93" s="38"/>
      <c r="F93" s="39"/>
      <c r="G93" s="39"/>
      <c r="H93" s="40"/>
      <c r="I93" s="68" t="s">
        <v>112</v>
      </c>
      <c r="J93" s="161"/>
      <c r="K93" s="161" t="s">
        <v>113</v>
      </c>
      <c r="L93" s="161"/>
      <c r="M93" s="84"/>
      <c r="N93" s="85"/>
      <c r="O93" s="80"/>
      <c r="P93" s="86"/>
      <c r="Q93" s="275">
        <f>Q94</f>
        <v>1541.5</v>
      </c>
      <c r="R93" s="273"/>
      <c r="S93" s="275">
        <f>S94</f>
        <v>1541.5</v>
      </c>
      <c r="T93" s="275">
        <f>T94</f>
        <v>1541.5</v>
      </c>
    </row>
    <row r="94" spans="1:81" ht="31.5" customHeight="1">
      <c r="A94" s="9"/>
      <c r="B94" s="36"/>
      <c r="C94" s="37"/>
      <c r="D94" s="37"/>
      <c r="E94" s="38"/>
      <c r="F94" s="39"/>
      <c r="G94" s="39"/>
      <c r="H94" s="40"/>
      <c r="I94" s="68" t="s">
        <v>105</v>
      </c>
      <c r="J94" s="161"/>
      <c r="K94" s="161" t="s">
        <v>113</v>
      </c>
      <c r="L94" s="161"/>
      <c r="M94" s="84">
        <v>251</v>
      </c>
      <c r="N94" s="85">
        <v>10</v>
      </c>
      <c r="O94" s="80">
        <v>1</v>
      </c>
      <c r="P94" s="86">
        <v>321</v>
      </c>
      <c r="Q94" s="275">
        <v>1541.5</v>
      </c>
      <c r="R94" s="273"/>
      <c r="S94" s="275">
        <v>1541.5</v>
      </c>
      <c r="T94" s="275">
        <v>1541.5</v>
      </c>
    </row>
    <row r="95" spans="1:81" ht="51.75" customHeight="1">
      <c r="A95" s="9"/>
      <c r="B95" s="36"/>
      <c r="C95" s="37"/>
      <c r="D95" s="37"/>
      <c r="E95" s="38"/>
      <c r="F95" s="39"/>
      <c r="G95" s="39"/>
      <c r="H95" s="40"/>
      <c r="I95" s="57" t="s">
        <v>45</v>
      </c>
      <c r="J95" s="161"/>
      <c r="K95" s="161" t="s">
        <v>122</v>
      </c>
      <c r="L95" s="161"/>
      <c r="M95" s="84"/>
      <c r="N95" s="85"/>
      <c r="O95" s="80"/>
      <c r="P95" s="86"/>
      <c r="Q95" s="275">
        <f>Q96+Q98+Q100+Q102</f>
        <v>114</v>
      </c>
      <c r="R95" s="273"/>
      <c r="S95" s="275">
        <f>S96+S98+S100+S102</f>
        <v>114</v>
      </c>
      <c r="T95" s="275">
        <f>T96+T98+T100+T102</f>
        <v>114</v>
      </c>
    </row>
    <row r="96" spans="1:81" ht="39.75" customHeight="1">
      <c r="A96" s="9"/>
      <c r="B96" s="36"/>
      <c r="C96" s="37"/>
      <c r="D96" s="37"/>
      <c r="E96" s="38"/>
      <c r="F96" s="39"/>
      <c r="G96" s="39"/>
      <c r="H96" s="40"/>
      <c r="I96" s="68" t="s">
        <v>114</v>
      </c>
      <c r="J96" s="161"/>
      <c r="K96" s="161" t="s">
        <v>118</v>
      </c>
      <c r="L96" s="161"/>
      <c r="M96" s="84"/>
      <c r="N96" s="85"/>
      <c r="O96" s="80"/>
      <c r="P96" s="86"/>
      <c r="Q96" s="275">
        <f>Q97</f>
        <v>40</v>
      </c>
      <c r="R96" s="273"/>
      <c r="S96" s="275">
        <f>S97</f>
        <v>40</v>
      </c>
      <c r="T96" s="275">
        <f>T97</f>
        <v>40</v>
      </c>
    </row>
    <row r="97" spans="1:20" ht="40.5" customHeight="1">
      <c r="A97" s="9"/>
      <c r="B97" s="36"/>
      <c r="C97" s="37"/>
      <c r="D97" s="37"/>
      <c r="E97" s="38"/>
      <c r="F97" s="39"/>
      <c r="G97" s="39"/>
      <c r="H97" s="40"/>
      <c r="I97" s="68" t="s">
        <v>73</v>
      </c>
      <c r="J97" s="161"/>
      <c r="K97" s="161" t="s">
        <v>118</v>
      </c>
      <c r="L97" s="161"/>
      <c r="M97" s="84">
        <v>256</v>
      </c>
      <c r="N97" s="85">
        <v>10</v>
      </c>
      <c r="O97" s="80">
        <v>6</v>
      </c>
      <c r="P97" s="86">
        <v>240</v>
      </c>
      <c r="Q97" s="275">
        <v>40</v>
      </c>
      <c r="R97" s="273"/>
      <c r="S97" s="275">
        <v>40</v>
      </c>
      <c r="T97" s="275">
        <v>40</v>
      </c>
    </row>
    <row r="98" spans="1:20" ht="51.75" customHeight="1">
      <c r="A98" s="9"/>
      <c r="B98" s="36"/>
      <c r="C98" s="37"/>
      <c r="D98" s="37"/>
      <c r="E98" s="38"/>
      <c r="F98" s="39"/>
      <c r="G98" s="39"/>
      <c r="H98" s="40"/>
      <c r="I98" s="68" t="s">
        <v>115</v>
      </c>
      <c r="J98" s="161"/>
      <c r="K98" s="161" t="s">
        <v>119</v>
      </c>
      <c r="L98" s="161"/>
      <c r="M98" s="84"/>
      <c r="N98" s="85"/>
      <c r="O98" s="80"/>
      <c r="P98" s="86"/>
      <c r="Q98" s="275">
        <f>Q99</f>
        <v>40</v>
      </c>
      <c r="R98" s="273"/>
      <c r="S98" s="275">
        <f>S99</f>
        <v>40</v>
      </c>
      <c r="T98" s="275">
        <f>T99</f>
        <v>40</v>
      </c>
    </row>
    <row r="99" spans="1:20" ht="51.75" customHeight="1">
      <c r="A99" s="9"/>
      <c r="B99" s="36"/>
      <c r="C99" s="37"/>
      <c r="D99" s="37"/>
      <c r="E99" s="38"/>
      <c r="F99" s="39"/>
      <c r="G99" s="39"/>
      <c r="H99" s="40"/>
      <c r="I99" s="68" t="s">
        <v>73</v>
      </c>
      <c r="J99" s="161"/>
      <c r="K99" s="161" t="s">
        <v>119</v>
      </c>
      <c r="L99" s="161"/>
      <c r="M99" s="84">
        <v>256</v>
      </c>
      <c r="N99" s="85">
        <v>10</v>
      </c>
      <c r="O99" s="80">
        <v>6</v>
      </c>
      <c r="P99" s="86">
        <v>240</v>
      </c>
      <c r="Q99" s="275">
        <v>40</v>
      </c>
      <c r="R99" s="273"/>
      <c r="S99" s="275">
        <v>40</v>
      </c>
      <c r="T99" s="275">
        <v>40</v>
      </c>
    </row>
    <row r="100" spans="1:20" ht="51.75" customHeight="1">
      <c r="A100" s="9"/>
      <c r="B100" s="36"/>
      <c r="C100" s="37"/>
      <c r="D100" s="37"/>
      <c r="E100" s="38"/>
      <c r="F100" s="39"/>
      <c r="G100" s="39"/>
      <c r="H100" s="40"/>
      <c r="I100" s="68" t="s">
        <v>116</v>
      </c>
      <c r="J100" s="161"/>
      <c r="K100" s="161" t="s">
        <v>120</v>
      </c>
      <c r="L100" s="161"/>
      <c r="M100" s="84"/>
      <c r="N100" s="85"/>
      <c r="O100" s="80"/>
      <c r="P100" s="86"/>
      <c r="Q100" s="275">
        <f>Q101</f>
        <v>20</v>
      </c>
      <c r="R100" s="273"/>
      <c r="S100" s="275">
        <f>S101</f>
        <v>20</v>
      </c>
      <c r="T100" s="275">
        <f>T101</f>
        <v>20</v>
      </c>
    </row>
    <row r="101" spans="1:20" ht="51.75" customHeight="1">
      <c r="A101" s="9"/>
      <c r="B101" s="36"/>
      <c r="C101" s="37"/>
      <c r="D101" s="37"/>
      <c r="E101" s="38"/>
      <c r="F101" s="39"/>
      <c r="G101" s="39"/>
      <c r="H101" s="40"/>
      <c r="I101" s="68" t="s">
        <v>73</v>
      </c>
      <c r="J101" s="161"/>
      <c r="K101" s="161" t="s">
        <v>120</v>
      </c>
      <c r="L101" s="161"/>
      <c r="M101" s="84">
        <v>256</v>
      </c>
      <c r="N101" s="85">
        <v>10</v>
      </c>
      <c r="O101" s="80">
        <v>6</v>
      </c>
      <c r="P101" s="86">
        <v>240</v>
      </c>
      <c r="Q101" s="275">
        <v>20</v>
      </c>
      <c r="R101" s="273"/>
      <c r="S101" s="275">
        <v>20</v>
      </c>
      <c r="T101" s="275">
        <v>20</v>
      </c>
    </row>
    <row r="102" spans="1:20" ht="51.75" customHeight="1">
      <c r="A102" s="9"/>
      <c r="B102" s="36"/>
      <c r="C102" s="37"/>
      <c r="D102" s="37"/>
      <c r="E102" s="38"/>
      <c r="F102" s="39"/>
      <c r="G102" s="39"/>
      <c r="H102" s="40"/>
      <c r="I102" s="68" t="s">
        <v>117</v>
      </c>
      <c r="J102" s="161"/>
      <c r="K102" s="161" t="s">
        <v>121</v>
      </c>
      <c r="L102" s="161"/>
      <c r="M102" s="84"/>
      <c r="N102" s="85"/>
      <c r="O102" s="80"/>
      <c r="P102" s="86"/>
      <c r="Q102" s="275">
        <f>Q103</f>
        <v>14</v>
      </c>
      <c r="R102" s="273"/>
      <c r="S102" s="275">
        <f>S103</f>
        <v>14</v>
      </c>
      <c r="T102" s="275">
        <f>T103</f>
        <v>14</v>
      </c>
    </row>
    <row r="103" spans="1:20" ht="51.75" customHeight="1">
      <c r="A103" s="9"/>
      <c r="B103" s="36"/>
      <c r="C103" s="37"/>
      <c r="D103" s="37"/>
      <c r="E103" s="38"/>
      <c r="F103" s="39"/>
      <c r="G103" s="39"/>
      <c r="H103" s="40"/>
      <c r="I103" s="68" t="s">
        <v>73</v>
      </c>
      <c r="J103" s="161"/>
      <c r="K103" s="161" t="s">
        <v>121</v>
      </c>
      <c r="L103" s="161"/>
      <c r="M103" s="84">
        <v>256</v>
      </c>
      <c r="N103" s="85">
        <v>10</v>
      </c>
      <c r="O103" s="80">
        <v>6</v>
      </c>
      <c r="P103" s="86">
        <v>240</v>
      </c>
      <c r="Q103" s="275">
        <v>14</v>
      </c>
      <c r="R103" s="273"/>
      <c r="S103" s="275">
        <v>14</v>
      </c>
      <c r="T103" s="275">
        <v>14</v>
      </c>
    </row>
    <row r="104" spans="1:20" ht="39.75" customHeight="1">
      <c r="A104" s="9"/>
      <c r="B104" s="36"/>
      <c r="C104" s="37"/>
      <c r="D104" s="37"/>
      <c r="E104" s="38"/>
      <c r="F104" s="39"/>
      <c r="G104" s="39"/>
      <c r="H104" s="40"/>
      <c r="I104" s="57" t="s">
        <v>33</v>
      </c>
      <c r="J104" s="411" t="s">
        <v>129</v>
      </c>
      <c r="K104" s="411"/>
      <c r="L104" s="411"/>
      <c r="M104" s="65"/>
      <c r="N104" s="66"/>
      <c r="O104" s="66"/>
      <c r="P104" s="67"/>
      <c r="Q104" s="276">
        <f>Q105+Q107+Q109</f>
        <v>316.7</v>
      </c>
      <c r="R104" s="277"/>
      <c r="S104" s="276">
        <f>S105+S107+S109</f>
        <v>290.2</v>
      </c>
      <c r="T104" s="276">
        <f>T105+T107+T109</f>
        <v>290.2</v>
      </c>
    </row>
    <row r="105" spans="1:20" ht="39.75" customHeight="1">
      <c r="A105" s="9"/>
      <c r="B105" s="36"/>
      <c r="C105" s="37"/>
      <c r="D105" s="37"/>
      <c r="E105" s="38"/>
      <c r="F105" s="39"/>
      <c r="G105" s="39"/>
      <c r="H105" s="40"/>
      <c r="I105" s="68" t="s">
        <v>123</v>
      </c>
      <c r="J105" s="161" t="s">
        <v>126</v>
      </c>
      <c r="K105" s="161" t="s">
        <v>126</v>
      </c>
      <c r="L105" s="161" t="s">
        <v>126</v>
      </c>
      <c r="M105" s="215"/>
      <c r="N105" s="216"/>
      <c r="O105" s="217"/>
      <c r="P105" s="218"/>
      <c r="Q105" s="279">
        <f>Q106</f>
        <v>127.1</v>
      </c>
      <c r="R105" s="277"/>
      <c r="S105" s="279">
        <f>S106</f>
        <v>127.1</v>
      </c>
      <c r="T105" s="279">
        <f>T106</f>
        <v>127.1</v>
      </c>
    </row>
    <row r="106" spans="1:20" ht="39.75" customHeight="1">
      <c r="A106" s="9"/>
      <c r="B106" s="36"/>
      <c r="C106" s="37"/>
      <c r="D106" s="37"/>
      <c r="E106" s="38"/>
      <c r="F106" s="39"/>
      <c r="G106" s="39"/>
      <c r="H106" s="40"/>
      <c r="I106" s="68" t="s">
        <v>73</v>
      </c>
      <c r="J106" s="161" t="s">
        <v>126</v>
      </c>
      <c r="K106" s="161" t="s">
        <v>126</v>
      </c>
      <c r="L106" s="161" t="s">
        <v>126</v>
      </c>
      <c r="M106" s="65">
        <v>256</v>
      </c>
      <c r="N106" s="66">
        <v>10</v>
      </c>
      <c r="O106" s="80">
        <v>6</v>
      </c>
      <c r="P106" s="67">
        <v>240</v>
      </c>
      <c r="Q106" s="279">
        <v>127.1</v>
      </c>
      <c r="R106" s="277"/>
      <c r="S106" s="279">
        <v>127.1</v>
      </c>
      <c r="T106" s="279">
        <v>127.1</v>
      </c>
    </row>
    <row r="107" spans="1:20" ht="39.75" customHeight="1">
      <c r="A107" s="9"/>
      <c r="B107" s="36"/>
      <c r="C107" s="37"/>
      <c r="D107" s="37"/>
      <c r="E107" s="38"/>
      <c r="F107" s="39"/>
      <c r="G107" s="39"/>
      <c r="H107" s="40"/>
      <c r="I107" s="68" t="s">
        <v>124</v>
      </c>
      <c r="J107" s="161" t="s">
        <v>127</v>
      </c>
      <c r="K107" s="161" t="s">
        <v>127</v>
      </c>
      <c r="L107" s="161" t="s">
        <v>127</v>
      </c>
      <c r="M107" s="215"/>
      <c r="N107" s="216"/>
      <c r="O107" s="217"/>
      <c r="P107" s="197"/>
      <c r="Q107" s="279">
        <f>Q108</f>
        <v>127.1</v>
      </c>
      <c r="R107" s="277"/>
      <c r="S107" s="279">
        <f>S108</f>
        <v>127.1</v>
      </c>
      <c r="T107" s="279">
        <f>T108</f>
        <v>127.1</v>
      </c>
    </row>
    <row r="108" spans="1:20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73</v>
      </c>
      <c r="J108" s="161" t="s">
        <v>127</v>
      </c>
      <c r="K108" s="161" t="s">
        <v>127</v>
      </c>
      <c r="L108" s="161" t="s">
        <v>127</v>
      </c>
      <c r="M108" s="65">
        <v>256</v>
      </c>
      <c r="N108" s="66">
        <v>10</v>
      </c>
      <c r="O108" s="66">
        <v>6</v>
      </c>
      <c r="P108" s="67">
        <v>240</v>
      </c>
      <c r="Q108" s="279">
        <v>127.1</v>
      </c>
      <c r="R108" s="277"/>
      <c r="S108" s="279">
        <v>127.1</v>
      </c>
      <c r="T108" s="279">
        <v>127.1</v>
      </c>
    </row>
    <row r="109" spans="1:20" ht="31.5" customHeight="1">
      <c r="A109" s="9"/>
      <c r="B109" s="36"/>
      <c r="C109" s="37"/>
      <c r="D109" s="37"/>
      <c r="E109" s="38"/>
      <c r="F109" s="39"/>
      <c r="G109" s="39"/>
      <c r="H109" s="40"/>
      <c r="I109" s="68" t="s">
        <v>125</v>
      </c>
      <c r="J109" s="161" t="s">
        <v>128</v>
      </c>
      <c r="K109" s="161" t="s">
        <v>128</v>
      </c>
      <c r="L109" s="161" t="s">
        <v>128</v>
      </c>
      <c r="M109" s="65"/>
      <c r="N109" s="66"/>
      <c r="O109" s="66"/>
      <c r="P109" s="67"/>
      <c r="Q109" s="279">
        <f>Q110</f>
        <v>62.5</v>
      </c>
      <c r="R109" s="277"/>
      <c r="S109" s="279">
        <f>S110</f>
        <v>36</v>
      </c>
      <c r="T109" s="279">
        <f>T110</f>
        <v>36</v>
      </c>
    </row>
    <row r="110" spans="1:20" ht="31.5" customHeight="1">
      <c r="A110" s="9"/>
      <c r="B110" s="36"/>
      <c r="C110" s="37"/>
      <c r="D110" s="37"/>
      <c r="E110" s="38"/>
      <c r="F110" s="39"/>
      <c r="G110" s="39"/>
      <c r="H110" s="40"/>
      <c r="I110" s="68" t="s">
        <v>73</v>
      </c>
      <c r="J110" s="161" t="s">
        <v>128</v>
      </c>
      <c r="K110" s="161" t="s">
        <v>128</v>
      </c>
      <c r="L110" s="161" t="s">
        <v>128</v>
      </c>
      <c r="M110" s="65">
        <v>256</v>
      </c>
      <c r="N110" s="66">
        <v>10</v>
      </c>
      <c r="O110" s="66">
        <v>6</v>
      </c>
      <c r="P110" s="67">
        <v>240</v>
      </c>
      <c r="Q110" s="279">
        <v>62.5</v>
      </c>
      <c r="R110" s="277"/>
      <c r="S110" s="279">
        <v>36</v>
      </c>
      <c r="T110" s="279">
        <v>36</v>
      </c>
    </row>
    <row r="111" spans="1:20" ht="31.5" customHeight="1">
      <c r="A111" s="9"/>
      <c r="B111" s="36"/>
      <c r="C111" s="37"/>
      <c r="D111" s="37"/>
      <c r="E111" s="38"/>
      <c r="F111" s="39"/>
      <c r="G111" s="39"/>
      <c r="H111" s="40"/>
      <c r="I111" s="351" t="s">
        <v>594</v>
      </c>
      <c r="J111" s="161"/>
      <c r="K111" s="161" t="s">
        <v>596</v>
      </c>
      <c r="L111" s="161"/>
      <c r="M111" s="219"/>
      <c r="N111" s="220"/>
      <c r="O111" s="80"/>
      <c r="P111" s="221"/>
      <c r="Q111" s="279">
        <f>Q112</f>
        <v>10</v>
      </c>
      <c r="R111" s="277"/>
      <c r="S111" s="279">
        <f t="shared" ref="S111:T112" si="25">S112</f>
        <v>0</v>
      </c>
      <c r="T111" s="279">
        <f t="shared" si="25"/>
        <v>0</v>
      </c>
    </row>
    <row r="112" spans="1:20" ht="31.5" customHeight="1">
      <c r="A112" s="9"/>
      <c r="B112" s="36"/>
      <c r="C112" s="37"/>
      <c r="D112" s="37"/>
      <c r="E112" s="38"/>
      <c r="F112" s="39"/>
      <c r="G112" s="39"/>
      <c r="H112" s="40"/>
      <c r="I112" s="68" t="s">
        <v>595</v>
      </c>
      <c r="J112" s="161"/>
      <c r="K112" s="161" t="s">
        <v>597</v>
      </c>
      <c r="L112" s="161"/>
      <c r="M112" s="219"/>
      <c r="N112" s="220"/>
      <c r="O112" s="80"/>
      <c r="P112" s="221"/>
      <c r="Q112" s="279">
        <f>Q113</f>
        <v>10</v>
      </c>
      <c r="R112" s="277"/>
      <c r="S112" s="279">
        <f t="shared" si="25"/>
        <v>0</v>
      </c>
      <c r="T112" s="279">
        <f t="shared" si="25"/>
        <v>0</v>
      </c>
    </row>
    <row r="113" spans="1:20" ht="31.5" customHeight="1">
      <c r="A113" s="9"/>
      <c r="B113" s="36"/>
      <c r="C113" s="37"/>
      <c r="D113" s="37"/>
      <c r="E113" s="38"/>
      <c r="F113" s="39"/>
      <c r="G113" s="39"/>
      <c r="H113" s="40"/>
      <c r="I113" s="370" t="s">
        <v>73</v>
      </c>
      <c r="J113" s="161"/>
      <c r="K113" s="393" t="s">
        <v>597</v>
      </c>
      <c r="L113" s="161"/>
      <c r="M113" s="219">
        <v>251</v>
      </c>
      <c r="N113" s="220">
        <v>10</v>
      </c>
      <c r="O113" s="80">
        <v>6</v>
      </c>
      <c r="P113" s="221">
        <v>240</v>
      </c>
      <c r="Q113" s="279">
        <v>10</v>
      </c>
      <c r="R113" s="277"/>
      <c r="S113" s="279">
        <v>0</v>
      </c>
      <c r="T113" s="279">
        <v>0</v>
      </c>
    </row>
    <row r="114" spans="1:20" ht="54.75" customHeight="1">
      <c r="A114" s="9"/>
      <c r="B114" s="36"/>
      <c r="C114" s="37"/>
      <c r="D114" s="37"/>
      <c r="E114" s="38"/>
      <c r="F114" s="39"/>
      <c r="G114" s="39"/>
      <c r="H114" s="40"/>
      <c r="I114" s="384" t="s">
        <v>538</v>
      </c>
      <c r="J114" s="161"/>
      <c r="K114" s="159" t="s">
        <v>142</v>
      </c>
      <c r="L114" s="159"/>
      <c r="M114" s="215"/>
      <c r="N114" s="216"/>
      <c r="O114" s="217"/>
      <c r="P114" s="218"/>
      <c r="Q114" s="278">
        <f>Q115+Q138</f>
        <v>11305.2</v>
      </c>
      <c r="R114" s="280"/>
      <c r="S114" s="278">
        <f>S115+S138</f>
        <v>9902.7000000000007</v>
      </c>
      <c r="T114" s="278">
        <f>T115+T138</f>
        <v>17020</v>
      </c>
    </row>
    <row r="115" spans="1:20" ht="31.5" customHeight="1">
      <c r="A115" s="9"/>
      <c r="B115" s="36"/>
      <c r="C115" s="37"/>
      <c r="D115" s="37"/>
      <c r="E115" s="38"/>
      <c r="F115" s="39"/>
      <c r="G115" s="39"/>
      <c r="H115" s="40"/>
      <c r="I115" s="222" t="s">
        <v>451</v>
      </c>
      <c r="J115" s="161"/>
      <c r="K115" s="161" t="s">
        <v>278</v>
      </c>
      <c r="L115" s="161"/>
      <c r="M115" s="219"/>
      <c r="N115" s="220"/>
      <c r="O115" s="80"/>
      <c r="P115" s="221"/>
      <c r="Q115" s="279">
        <f>Q116+Q119+Q129+Q134</f>
        <v>7132.9</v>
      </c>
      <c r="R115" s="277"/>
      <c r="S115" s="279">
        <f t="shared" ref="S115:T115" si="26">S116+S119+S129+S134</f>
        <v>5635.8</v>
      </c>
      <c r="T115" s="279">
        <f t="shared" si="26"/>
        <v>12753.1</v>
      </c>
    </row>
    <row r="116" spans="1:20" ht="31.5" customHeight="1">
      <c r="A116" s="9"/>
      <c r="B116" s="36"/>
      <c r="C116" s="37"/>
      <c r="D116" s="37"/>
      <c r="E116" s="38"/>
      <c r="F116" s="39"/>
      <c r="G116" s="39"/>
      <c r="H116" s="40"/>
      <c r="I116" s="223" t="s">
        <v>16</v>
      </c>
      <c r="J116" s="204"/>
      <c r="K116" s="204" t="s">
        <v>279</v>
      </c>
      <c r="L116" s="204"/>
      <c r="M116" s="239"/>
      <c r="N116" s="240"/>
      <c r="O116" s="200"/>
      <c r="P116" s="241"/>
      <c r="Q116" s="281">
        <f>Q117</f>
        <v>205</v>
      </c>
      <c r="R116" s="282"/>
      <c r="S116" s="281">
        <f t="shared" ref="S116:T117" si="27">S117</f>
        <v>205</v>
      </c>
      <c r="T116" s="281">
        <f t="shared" si="27"/>
        <v>205</v>
      </c>
    </row>
    <row r="117" spans="1:20" ht="31.5" customHeight="1">
      <c r="A117" s="9"/>
      <c r="B117" s="36"/>
      <c r="C117" s="37"/>
      <c r="D117" s="37"/>
      <c r="E117" s="38"/>
      <c r="F117" s="39"/>
      <c r="G117" s="39"/>
      <c r="H117" s="40"/>
      <c r="I117" s="214" t="s">
        <v>140</v>
      </c>
      <c r="J117" s="161"/>
      <c r="K117" s="191" t="s">
        <v>141</v>
      </c>
      <c r="L117" s="161"/>
      <c r="M117" s="219"/>
      <c r="N117" s="220"/>
      <c r="O117" s="80"/>
      <c r="P117" s="221"/>
      <c r="Q117" s="279">
        <f>Q118</f>
        <v>205</v>
      </c>
      <c r="R117" s="277"/>
      <c r="S117" s="279">
        <f t="shared" si="27"/>
        <v>205</v>
      </c>
      <c r="T117" s="279">
        <f t="shared" si="27"/>
        <v>205</v>
      </c>
    </row>
    <row r="118" spans="1:20" ht="31.5" customHeight="1">
      <c r="A118" s="9"/>
      <c r="B118" s="36"/>
      <c r="C118" s="37"/>
      <c r="D118" s="37"/>
      <c r="E118" s="38"/>
      <c r="F118" s="39"/>
      <c r="G118" s="39"/>
      <c r="H118" s="40"/>
      <c r="I118" s="23" t="s">
        <v>73</v>
      </c>
      <c r="J118" s="161"/>
      <c r="K118" s="191" t="s">
        <v>141</v>
      </c>
      <c r="L118" s="161"/>
      <c r="M118" s="219">
        <v>251</v>
      </c>
      <c r="N118" s="220">
        <v>11</v>
      </c>
      <c r="O118" s="80">
        <v>2</v>
      </c>
      <c r="P118" s="221">
        <v>240</v>
      </c>
      <c r="Q118" s="279">
        <v>205</v>
      </c>
      <c r="R118" s="277"/>
      <c r="S118" s="279">
        <v>205</v>
      </c>
      <c r="T118" s="279">
        <v>205</v>
      </c>
    </row>
    <row r="119" spans="1:20" ht="31.5" customHeight="1">
      <c r="A119" s="9"/>
      <c r="B119" s="36"/>
      <c r="C119" s="37"/>
      <c r="D119" s="37"/>
      <c r="E119" s="38"/>
      <c r="F119" s="39"/>
      <c r="G119" s="39"/>
      <c r="H119" s="40"/>
      <c r="I119" s="52" t="s">
        <v>402</v>
      </c>
      <c r="J119" s="161"/>
      <c r="K119" s="130" t="s">
        <v>421</v>
      </c>
      <c r="L119" s="161"/>
      <c r="M119" s="219"/>
      <c r="N119" s="220"/>
      <c r="O119" s="80"/>
      <c r="P119" s="221"/>
      <c r="Q119" s="279">
        <f>Q120+Q123+Q125+Q127</f>
        <v>2012</v>
      </c>
      <c r="R119" s="279">
        <f t="shared" ref="R119" si="28">R120+R123</f>
        <v>0</v>
      </c>
      <c r="S119" s="279">
        <f t="shared" ref="S119:T119" si="29">S120+S123+S125+S127</f>
        <v>422.7</v>
      </c>
      <c r="T119" s="279">
        <f t="shared" si="29"/>
        <v>7540</v>
      </c>
    </row>
    <row r="120" spans="1:20" ht="31.5" customHeight="1">
      <c r="A120" s="9"/>
      <c r="B120" s="36"/>
      <c r="C120" s="37"/>
      <c r="D120" s="37"/>
      <c r="E120" s="38"/>
      <c r="F120" s="39"/>
      <c r="G120" s="39"/>
      <c r="H120" s="40"/>
      <c r="I120" s="374" t="s">
        <v>432</v>
      </c>
      <c r="J120" s="161"/>
      <c r="K120" s="130" t="s">
        <v>444</v>
      </c>
      <c r="L120" s="161"/>
      <c r="M120" s="219"/>
      <c r="N120" s="220"/>
      <c r="O120" s="80"/>
      <c r="P120" s="221"/>
      <c r="Q120" s="279">
        <f>Q122+Q121</f>
        <v>2012</v>
      </c>
      <c r="R120" s="277"/>
      <c r="S120" s="279">
        <f t="shared" ref="S120:T120" si="30">S122+S121</f>
        <v>422.7</v>
      </c>
      <c r="T120" s="279">
        <f t="shared" si="30"/>
        <v>540</v>
      </c>
    </row>
    <row r="121" spans="1:20" ht="31.5" customHeight="1">
      <c r="A121" s="9"/>
      <c r="B121" s="36"/>
      <c r="C121" s="37"/>
      <c r="D121" s="37"/>
      <c r="E121" s="38"/>
      <c r="F121" s="39"/>
      <c r="G121" s="39"/>
      <c r="H121" s="40"/>
      <c r="I121" s="374" t="s">
        <v>396</v>
      </c>
      <c r="J121" s="161"/>
      <c r="K121" s="130" t="s">
        <v>444</v>
      </c>
      <c r="L121" s="161"/>
      <c r="M121" s="219">
        <v>251</v>
      </c>
      <c r="N121" s="220">
        <v>11</v>
      </c>
      <c r="O121" s="80">
        <v>1</v>
      </c>
      <c r="P121" s="221">
        <v>622</v>
      </c>
      <c r="Q121" s="279">
        <v>1742</v>
      </c>
      <c r="R121" s="277"/>
      <c r="S121" s="279">
        <v>322.7</v>
      </c>
      <c r="T121" s="279">
        <v>440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336" t="s">
        <v>73</v>
      </c>
      <c r="J122" s="161"/>
      <c r="K122" s="130" t="s">
        <v>444</v>
      </c>
      <c r="L122" s="161"/>
      <c r="M122" s="219">
        <v>251</v>
      </c>
      <c r="N122" s="220">
        <v>11</v>
      </c>
      <c r="O122" s="80">
        <v>2</v>
      </c>
      <c r="P122" s="221">
        <v>240</v>
      </c>
      <c r="Q122" s="279">
        <v>270</v>
      </c>
      <c r="R122" s="277"/>
      <c r="S122" s="279">
        <v>100</v>
      </c>
      <c r="T122" s="279">
        <v>100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403" t="s">
        <v>579</v>
      </c>
      <c r="J123" s="161"/>
      <c r="K123" s="191" t="s">
        <v>580</v>
      </c>
      <c r="L123" s="161"/>
      <c r="M123" s="219"/>
      <c r="N123" s="66"/>
      <c r="O123" s="361"/>
      <c r="P123" s="361"/>
      <c r="Q123" s="276">
        <f>Q124</f>
        <v>0</v>
      </c>
      <c r="R123" s="277"/>
      <c r="S123" s="279">
        <f t="shared" ref="S123" si="31">S124</f>
        <v>0</v>
      </c>
      <c r="T123" s="279">
        <f>T124</f>
        <v>7000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23" t="s">
        <v>73</v>
      </c>
      <c r="J124" s="161"/>
      <c r="K124" s="191" t="s">
        <v>580</v>
      </c>
      <c r="L124" s="161"/>
      <c r="M124" s="219">
        <v>251</v>
      </c>
      <c r="N124" s="220">
        <v>11</v>
      </c>
      <c r="O124" s="80">
        <v>2</v>
      </c>
      <c r="P124" s="221">
        <v>240</v>
      </c>
      <c r="Q124" s="279">
        <v>0</v>
      </c>
      <c r="R124" s="277"/>
      <c r="S124" s="279">
        <v>0</v>
      </c>
      <c r="T124" s="279">
        <v>7000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364" t="s">
        <v>494</v>
      </c>
      <c r="J125" s="161"/>
      <c r="K125" s="191" t="s">
        <v>491</v>
      </c>
      <c r="L125" s="161"/>
      <c r="M125" s="219"/>
      <c r="N125" s="220"/>
      <c r="O125" s="80"/>
      <c r="P125" s="221"/>
      <c r="Q125" s="279">
        <f>Q126</f>
        <v>0</v>
      </c>
      <c r="R125" s="277"/>
      <c r="S125" s="279">
        <f t="shared" ref="S125:T125" si="32">S126</f>
        <v>0</v>
      </c>
      <c r="T125" s="279">
        <f t="shared" si="32"/>
        <v>0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133" t="s">
        <v>73</v>
      </c>
      <c r="J126" s="161"/>
      <c r="K126" s="191" t="s">
        <v>491</v>
      </c>
      <c r="L126" s="161"/>
      <c r="M126" s="219">
        <v>251</v>
      </c>
      <c r="N126" s="220">
        <v>11</v>
      </c>
      <c r="O126" s="80">
        <v>2</v>
      </c>
      <c r="P126" s="221">
        <v>240</v>
      </c>
      <c r="Q126" s="279"/>
      <c r="R126" s="277"/>
      <c r="S126" s="279"/>
      <c r="T126" s="279"/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203" t="s">
        <v>493</v>
      </c>
      <c r="J127" s="161"/>
      <c r="K127" s="191" t="s">
        <v>529</v>
      </c>
      <c r="L127" s="161"/>
      <c r="M127" s="219"/>
      <c r="N127" s="220"/>
      <c r="O127" s="80"/>
      <c r="P127" s="221"/>
      <c r="Q127" s="279">
        <f>Q128</f>
        <v>0</v>
      </c>
      <c r="R127" s="277"/>
      <c r="S127" s="279">
        <f t="shared" ref="S127:T127" si="33">S128</f>
        <v>0</v>
      </c>
      <c r="T127" s="279">
        <f t="shared" si="33"/>
        <v>0</v>
      </c>
    </row>
    <row r="128" spans="1:20" ht="31.5" customHeight="1">
      <c r="A128" s="9"/>
      <c r="B128" s="36"/>
      <c r="C128" s="37"/>
      <c r="D128" s="37"/>
      <c r="E128" s="38"/>
      <c r="F128" s="39"/>
      <c r="G128" s="39"/>
      <c r="H128" s="40"/>
      <c r="I128" s="23" t="s">
        <v>71</v>
      </c>
      <c r="J128" s="161"/>
      <c r="K128" s="191" t="s">
        <v>529</v>
      </c>
      <c r="L128" s="161"/>
      <c r="M128" s="219">
        <v>251</v>
      </c>
      <c r="N128" s="220">
        <v>11</v>
      </c>
      <c r="O128" s="80">
        <v>2</v>
      </c>
      <c r="P128" s="221">
        <v>410</v>
      </c>
      <c r="Q128" s="279"/>
      <c r="R128" s="277"/>
      <c r="S128" s="279"/>
      <c r="T128" s="279"/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184" t="s">
        <v>489</v>
      </c>
      <c r="J129" s="161"/>
      <c r="K129" s="191" t="s">
        <v>523</v>
      </c>
      <c r="L129" s="161"/>
      <c r="M129" s="219"/>
      <c r="N129" s="220"/>
      <c r="O129" s="80"/>
      <c r="P129" s="221"/>
      <c r="Q129" s="279">
        <f>Q130+Q132</f>
        <v>0</v>
      </c>
      <c r="R129" s="277"/>
      <c r="S129" s="279">
        <f t="shared" ref="S129:T129" si="34">S130+S132</f>
        <v>0</v>
      </c>
      <c r="T129" s="279">
        <f t="shared" si="34"/>
        <v>0</v>
      </c>
    </row>
    <row r="130" spans="1:20" ht="47.25" customHeight="1">
      <c r="A130" s="9"/>
      <c r="B130" s="36"/>
      <c r="C130" s="37"/>
      <c r="D130" s="37"/>
      <c r="E130" s="38"/>
      <c r="F130" s="39"/>
      <c r="G130" s="39"/>
      <c r="H130" s="40"/>
      <c r="I130" s="203" t="s">
        <v>490</v>
      </c>
      <c r="J130" s="161"/>
      <c r="K130" s="191" t="s">
        <v>524</v>
      </c>
      <c r="L130" s="161"/>
      <c r="M130" s="219"/>
      <c r="N130" s="220"/>
      <c r="O130" s="80"/>
      <c r="P130" s="221"/>
      <c r="Q130" s="279">
        <f>Q131</f>
        <v>0</v>
      </c>
      <c r="R130" s="277"/>
      <c r="S130" s="279">
        <f t="shared" ref="S130:T130" si="35">S131</f>
        <v>0</v>
      </c>
      <c r="T130" s="279">
        <f t="shared" si="35"/>
        <v>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03" t="s">
        <v>71</v>
      </c>
      <c r="J131" s="161"/>
      <c r="K131" s="191" t="s">
        <v>524</v>
      </c>
      <c r="L131" s="161"/>
      <c r="M131" s="219">
        <v>251</v>
      </c>
      <c r="N131" s="220">
        <v>11</v>
      </c>
      <c r="O131" s="80">
        <v>2</v>
      </c>
      <c r="P131" s="221">
        <v>410</v>
      </c>
      <c r="Q131" s="360"/>
      <c r="R131" s="277"/>
      <c r="S131" s="279"/>
      <c r="T131" s="279"/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03" t="s">
        <v>510</v>
      </c>
      <c r="J132" s="161"/>
      <c r="K132" s="191" t="s">
        <v>525</v>
      </c>
      <c r="L132" s="161"/>
      <c r="M132" s="219"/>
      <c r="N132" s="220"/>
      <c r="O132" s="80"/>
      <c r="P132" s="221"/>
      <c r="Q132" s="279">
        <f>Q133</f>
        <v>0</v>
      </c>
      <c r="R132" s="277"/>
      <c r="S132" s="279">
        <f t="shared" ref="S132:T132" si="36">S133</f>
        <v>0</v>
      </c>
      <c r="T132" s="279">
        <f t="shared" si="36"/>
        <v>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23" t="s">
        <v>71</v>
      </c>
      <c r="J133" s="161"/>
      <c r="K133" s="191" t="s">
        <v>525</v>
      </c>
      <c r="L133" s="161"/>
      <c r="M133" s="219">
        <v>251</v>
      </c>
      <c r="N133" s="220">
        <v>11</v>
      </c>
      <c r="O133" s="80">
        <v>2</v>
      </c>
      <c r="P133" s="221">
        <v>410</v>
      </c>
      <c r="Q133" s="279"/>
      <c r="R133" s="277"/>
      <c r="S133" s="279"/>
      <c r="T133" s="279"/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223" t="s">
        <v>531</v>
      </c>
      <c r="J134" s="161"/>
      <c r="K134" s="211" t="s">
        <v>533</v>
      </c>
      <c r="L134" s="211"/>
      <c r="M134" s="219"/>
      <c r="N134" s="220"/>
      <c r="O134" s="80"/>
      <c r="P134" s="221"/>
      <c r="Q134" s="279">
        <f>Q135</f>
        <v>4915.8999999999996</v>
      </c>
      <c r="R134" s="277"/>
      <c r="S134" s="279">
        <f t="shared" ref="S134:T134" si="37">S135</f>
        <v>5008.1000000000004</v>
      </c>
      <c r="T134" s="279">
        <f t="shared" si="37"/>
        <v>5008.1000000000004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50" t="s">
        <v>532</v>
      </c>
      <c r="J135" s="161"/>
      <c r="K135" s="211" t="s">
        <v>534</v>
      </c>
      <c r="L135" s="211"/>
      <c r="M135" s="219"/>
      <c r="N135" s="220"/>
      <c r="O135" s="80"/>
      <c r="P135" s="221"/>
      <c r="Q135" s="279">
        <f>Q136+Q137</f>
        <v>4915.8999999999996</v>
      </c>
      <c r="R135" s="277"/>
      <c r="S135" s="279">
        <f t="shared" ref="S135:T135" si="38">S136+S137</f>
        <v>5008.1000000000004</v>
      </c>
      <c r="T135" s="279">
        <f t="shared" si="38"/>
        <v>5008.1000000000004</v>
      </c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225" t="s">
        <v>419</v>
      </c>
      <c r="J136" s="161"/>
      <c r="K136" s="211" t="s">
        <v>534</v>
      </c>
      <c r="L136" s="211" t="s">
        <v>420</v>
      </c>
      <c r="M136" s="219">
        <v>251</v>
      </c>
      <c r="N136" s="220">
        <v>11</v>
      </c>
      <c r="O136" s="80">
        <v>1</v>
      </c>
      <c r="P136" s="221">
        <v>621</v>
      </c>
      <c r="Q136" s="279">
        <v>4915.8999999999996</v>
      </c>
      <c r="R136" s="277"/>
      <c r="S136" s="279">
        <v>5008.1000000000004</v>
      </c>
      <c r="T136" s="279">
        <v>5008.1000000000004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225" t="s">
        <v>396</v>
      </c>
      <c r="J137" s="161"/>
      <c r="K137" s="211" t="s">
        <v>534</v>
      </c>
      <c r="L137" s="211" t="s">
        <v>399</v>
      </c>
      <c r="M137" s="219">
        <v>251</v>
      </c>
      <c r="N137" s="220">
        <v>11</v>
      </c>
      <c r="O137" s="80">
        <v>1</v>
      </c>
      <c r="P137" s="221">
        <v>622</v>
      </c>
      <c r="Q137" s="279">
        <v>0</v>
      </c>
      <c r="R137" s="277"/>
      <c r="S137" s="279">
        <v>0</v>
      </c>
      <c r="T137" s="279">
        <v>0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68" t="s">
        <v>445</v>
      </c>
      <c r="J138" s="161"/>
      <c r="K138" s="161" t="s">
        <v>276</v>
      </c>
      <c r="L138" s="161"/>
      <c r="M138" s="219"/>
      <c r="N138" s="220"/>
      <c r="O138" s="80"/>
      <c r="P138" s="221"/>
      <c r="Q138" s="279">
        <f>Q139+Q143+Q147</f>
        <v>4172.3</v>
      </c>
      <c r="R138" s="277"/>
      <c r="S138" s="279">
        <f>S139+S143+S147</f>
        <v>4266.8999999999996</v>
      </c>
      <c r="T138" s="279">
        <f>T139+T143+T147</f>
        <v>4266.8999999999996</v>
      </c>
    </row>
    <row r="139" spans="1:20" ht="49.5" customHeight="1">
      <c r="A139" s="9"/>
      <c r="B139" s="36"/>
      <c r="C139" s="37"/>
      <c r="D139" s="37"/>
      <c r="E139" s="38"/>
      <c r="F139" s="39"/>
      <c r="G139" s="39"/>
      <c r="H139" s="40"/>
      <c r="I139" s="223" t="s">
        <v>17</v>
      </c>
      <c r="J139" s="204"/>
      <c r="K139" s="204" t="s">
        <v>277</v>
      </c>
      <c r="L139" s="204"/>
      <c r="M139" s="239"/>
      <c r="N139" s="240"/>
      <c r="O139" s="200"/>
      <c r="P139" s="241"/>
      <c r="Q139" s="281">
        <f>Q140</f>
        <v>3833.3</v>
      </c>
      <c r="R139" s="282"/>
      <c r="S139" s="281">
        <f>S140</f>
        <v>3927.9</v>
      </c>
      <c r="T139" s="281">
        <f>T140</f>
        <v>3927.9</v>
      </c>
    </row>
    <row r="140" spans="1:20" ht="25.5" customHeight="1">
      <c r="A140" s="9"/>
      <c r="B140" s="36"/>
      <c r="C140" s="37"/>
      <c r="D140" s="37"/>
      <c r="E140" s="38"/>
      <c r="F140" s="39"/>
      <c r="G140" s="39"/>
      <c r="H140" s="40"/>
      <c r="I140" s="214" t="s">
        <v>136</v>
      </c>
      <c r="J140" s="161"/>
      <c r="K140" s="191" t="s">
        <v>139</v>
      </c>
      <c r="L140" s="161"/>
      <c r="M140" s="219"/>
      <c r="N140" s="220"/>
      <c r="O140" s="80"/>
      <c r="P140" s="221"/>
      <c r="Q140" s="279">
        <f>Q141+Q142</f>
        <v>3833.3</v>
      </c>
      <c r="R140" s="277"/>
      <c r="S140" s="279">
        <f>S141+S142</f>
        <v>3927.9</v>
      </c>
      <c r="T140" s="279">
        <f>T141+T142</f>
        <v>3927.9</v>
      </c>
    </row>
    <row r="141" spans="1:20" ht="43.5" customHeight="1">
      <c r="A141" s="9"/>
      <c r="B141" s="36"/>
      <c r="C141" s="37"/>
      <c r="D141" s="37"/>
      <c r="E141" s="38"/>
      <c r="F141" s="39"/>
      <c r="G141" s="39"/>
      <c r="H141" s="40"/>
      <c r="I141" s="224" t="s">
        <v>137</v>
      </c>
      <c r="J141" s="161"/>
      <c r="K141" s="191" t="s">
        <v>139</v>
      </c>
      <c r="L141" s="161"/>
      <c r="M141" s="219">
        <v>275</v>
      </c>
      <c r="N141" s="220">
        <v>7</v>
      </c>
      <c r="O141" s="80">
        <v>7</v>
      </c>
      <c r="P141" s="221">
        <v>611</v>
      </c>
      <c r="Q141" s="279">
        <v>3833.3</v>
      </c>
      <c r="R141" s="277"/>
      <c r="S141" s="279">
        <v>3927.9</v>
      </c>
      <c r="T141" s="279">
        <v>3927.9</v>
      </c>
    </row>
    <row r="142" spans="1:20" ht="33.75" customHeight="1">
      <c r="A142" s="9"/>
      <c r="B142" s="36"/>
      <c r="C142" s="37"/>
      <c r="D142" s="37"/>
      <c r="E142" s="38"/>
      <c r="F142" s="39"/>
      <c r="G142" s="39"/>
      <c r="H142" s="40"/>
      <c r="I142" s="225" t="s">
        <v>138</v>
      </c>
      <c r="J142" s="161"/>
      <c r="K142" s="191" t="s">
        <v>139</v>
      </c>
      <c r="L142" s="161"/>
      <c r="M142" s="219">
        <v>275</v>
      </c>
      <c r="N142" s="220">
        <v>7</v>
      </c>
      <c r="O142" s="80">
        <v>7</v>
      </c>
      <c r="P142" s="221">
        <v>612</v>
      </c>
      <c r="Q142" s="279">
        <v>0</v>
      </c>
      <c r="R142" s="277"/>
      <c r="S142" s="279">
        <v>0</v>
      </c>
      <c r="T142" s="279">
        <v>0</v>
      </c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223" t="s">
        <v>275</v>
      </c>
      <c r="J143" s="161"/>
      <c r="K143" s="204" t="s">
        <v>280</v>
      </c>
      <c r="L143" s="204"/>
      <c r="M143" s="242"/>
      <c r="N143" s="243"/>
      <c r="O143" s="243"/>
      <c r="P143" s="244"/>
      <c r="Q143" s="283">
        <f>Q144</f>
        <v>184</v>
      </c>
      <c r="R143" s="282"/>
      <c r="S143" s="283">
        <f>S144</f>
        <v>184</v>
      </c>
      <c r="T143" s="283">
        <f>T144</f>
        <v>184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3" t="s">
        <v>134</v>
      </c>
      <c r="J144" s="161"/>
      <c r="K144" s="77" t="s">
        <v>281</v>
      </c>
      <c r="L144" s="161"/>
      <c r="M144" s="65"/>
      <c r="N144" s="66"/>
      <c r="O144" s="66"/>
      <c r="P144" s="67"/>
      <c r="Q144" s="276">
        <f>Q145+Q146</f>
        <v>184</v>
      </c>
      <c r="R144" s="277"/>
      <c r="S144" s="276">
        <f t="shared" ref="S144:T144" si="39">S145+S146</f>
        <v>184</v>
      </c>
      <c r="T144" s="276">
        <f t="shared" si="39"/>
        <v>184</v>
      </c>
    </row>
    <row r="145" spans="1:21" ht="31.5" customHeight="1">
      <c r="A145" s="9"/>
      <c r="B145" s="36"/>
      <c r="C145" s="37"/>
      <c r="D145" s="37"/>
      <c r="E145" s="38"/>
      <c r="F145" s="39"/>
      <c r="G145" s="39"/>
      <c r="H145" s="40"/>
      <c r="I145" s="225" t="s">
        <v>135</v>
      </c>
      <c r="J145" s="161"/>
      <c r="K145" s="77" t="s">
        <v>281</v>
      </c>
      <c r="L145" s="161"/>
      <c r="M145" s="65">
        <v>251</v>
      </c>
      <c r="N145" s="66">
        <v>9</v>
      </c>
      <c r="O145" s="66">
        <v>9</v>
      </c>
      <c r="P145" s="67">
        <v>360</v>
      </c>
      <c r="Q145" s="276">
        <v>92</v>
      </c>
      <c r="R145" s="277"/>
      <c r="S145" s="276">
        <v>184</v>
      </c>
      <c r="T145" s="276">
        <v>184</v>
      </c>
    </row>
    <row r="146" spans="1:21" ht="31.5" customHeight="1">
      <c r="A146" s="9"/>
      <c r="B146" s="36"/>
      <c r="C146" s="37"/>
      <c r="D146" s="37"/>
      <c r="E146" s="38"/>
      <c r="F146" s="39"/>
      <c r="G146" s="39"/>
      <c r="H146" s="40"/>
      <c r="I146" s="225" t="s">
        <v>135</v>
      </c>
      <c r="J146" s="161"/>
      <c r="K146" s="77" t="s">
        <v>281</v>
      </c>
      <c r="L146" s="161"/>
      <c r="M146" s="65">
        <v>251</v>
      </c>
      <c r="N146" s="66">
        <v>7</v>
      </c>
      <c r="O146" s="66">
        <v>2</v>
      </c>
      <c r="P146" s="67">
        <v>360</v>
      </c>
      <c r="Q146" s="272">
        <v>92</v>
      </c>
      <c r="R146" s="277"/>
      <c r="S146" s="272">
        <v>0</v>
      </c>
      <c r="T146" s="272">
        <v>0</v>
      </c>
    </row>
    <row r="147" spans="1:21" ht="31.5" customHeight="1">
      <c r="A147" s="9"/>
      <c r="B147" s="36"/>
      <c r="C147" s="37"/>
      <c r="D147" s="37"/>
      <c r="E147" s="38"/>
      <c r="F147" s="39"/>
      <c r="G147" s="39"/>
      <c r="H147" s="40"/>
      <c r="I147" s="57" t="s">
        <v>130</v>
      </c>
      <c r="J147" s="160"/>
      <c r="K147" s="226" t="s">
        <v>132</v>
      </c>
      <c r="L147" s="161"/>
      <c r="M147" s="178"/>
      <c r="N147" s="179"/>
      <c r="O147" s="179"/>
      <c r="P147" s="180"/>
      <c r="Q147" s="272">
        <f>Q148</f>
        <v>155</v>
      </c>
      <c r="R147" s="277"/>
      <c r="S147" s="272">
        <f>S148</f>
        <v>155</v>
      </c>
      <c r="T147" s="272">
        <f>T148</f>
        <v>155</v>
      </c>
    </row>
    <row r="148" spans="1:21" ht="32.25" customHeight="1">
      <c r="A148" s="9"/>
      <c r="B148" s="36"/>
      <c r="C148" s="37"/>
      <c r="D148" s="37"/>
      <c r="E148" s="38"/>
      <c r="F148" s="39"/>
      <c r="G148" s="39"/>
      <c r="H148" s="40"/>
      <c r="I148" s="214" t="s">
        <v>131</v>
      </c>
      <c r="J148" s="161"/>
      <c r="K148" s="191" t="s">
        <v>133</v>
      </c>
      <c r="L148" s="161"/>
      <c r="M148" s="178"/>
      <c r="N148" s="179"/>
      <c r="O148" s="179"/>
      <c r="P148" s="180"/>
      <c r="Q148" s="272">
        <f>Q149</f>
        <v>155</v>
      </c>
      <c r="R148" s="277"/>
      <c r="S148" s="272">
        <f>S149</f>
        <v>155</v>
      </c>
      <c r="T148" s="272">
        <f>T149</f>
        <v>155</v>
      </c>
    </row>
    <row r="149" spans="1:21" ht="31.5" customHeight="1">
      <c r="A149" s="9"/>
      <c r="B149" s="36"/>
      <c r="C149" s="37"/>
      <c r="D149" s="37"/>
      <c r="E149" s="38"/>
      <c r="F149" s="39"/>
      <c r="G149" s="39"/>
      <c r="H149" s="40"/>
      <c r="I149" s="23" t="s">
        <v>73</v>
      </c>
      <c r="J149" s="161"/>
      <c r="K149" s="191" t="s">
        <v>133</v>
      </c>
      <c r="L149" s="161"/>
      <c r="M149" s="178">
        <v>251</v>
      </c>
      <c r="N149" s="179">
        <v>7</v>
      </c>
      <c r="O149" s="179">
        <v>7</v>
      </c>
      <c r="P149" s="180">
        <v>240</v>
      </c>
      <c r="Q149" s="272">
        <v>155</v>
      </c>
      <c r="R149" s="277"/>
      <c r="S149" s="272">
        <v>155</v>
      </c>
      <c r="T149" s="272">
        <v>155</v>
      </c>
    </row>
    <row r="150" spans="1:21" ht="39" customHeight="1">
      <c r="A150" s="9"/>
      <c r="B150" s="36"/>
      <c r="C150" s="37"/>
      <c r="D150" s="37"/>
      <c r="E150" s="38"/>
      <c r="F150" s="39"/>
      <c r="G150" s="39"/>
      <c r="H150" s="40"/>
      <c r="I150" s="227" t="s">
        <v>539</v>
      </c>
      <c r="J150" s="204"/>
      <c r="K150" s="254" t="s">
        <v>363</v>
      </c>
      <c r="L150" s="89"/>
      <c r="M150" s="174"/>
      <c r="N150" s="175"/>
      <c r="O150" s="175"/>
      <c r="P150" s="176"/>
      <c r="Q150" s="284">
        <f>Q151+Q170+Q191+Q199</f>
        <v>44192.2</v>
      </c>
      <c r="R150" s="284">
        <f>R151+R170+R191+R199</f>
        <v>0</v>
      </c>
      <c r="S150" s="284">
        <f>S151+S170+S191+S199</f>
        <v>35594.9</v>
      </c>
      <c r="T150" s="284">
        <f>T151+T170+T191+T199</f>
        <v>33538.9</v>
      </c>
    </row>
    <row r="151" spans="1:21" ht="18.75" customHeight="1">
      <c r="A151" s="9"/>
      <c r="B151" s="36"/>
      <c r="C151" s="37"/>
      <c r="D151" s="37"/>
      <c r="E151" s="38"/>
      <c r="F151" s="39"/>
      <c r="G151" s="39"/>
      <c r="H151" s="40"/>
      <c r="I151" s="214" t="s">
        <v>146</v>
      </c>
      <c r="J151" s="161"/>
      <c r="K151" s="191" t="s">
        <v>150</v>
      </c>
      <c r="L151" s="161"/>
      <c r="M151" s="178"/>
      <c r="N151" s="179"/>
      <c r="O151" s="179"/>
      <c r="P151" s="180"/>
      <c r="Q151" s="272">
        <f>Q152+Q156+Q165</f>
        <v>14239.8</v>
      </c>
      <c r="R151" s="277"/>
      <c r="S151" s="272">
        <f t="shared" ref="S151:T151" si="40">S152+S156+S165</f>
        <v>14128.8</v>
      </c>
      <c r="T151" s="272">
        <f t="shared" si="40"/>
        <v>13339.5</v>
      </c>
    </row>
    <row r="152" spans="1:21" ht="36.7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18</v>
      </c>
      <c r="J152" s="161"/>
      <c r="K152" s="226" t="s">
        <v>151</v>
      </c>
      <c r="L152" s="161"/>
      <c r="M152" s="228"/>
      <c r="N152" s="229"/>
      <c r="O152" s="229"/>
      <c r="P152" s="238"/>
      <c r="Q152" s="285">
        <f>Q153</f>
        <v>11929.4</v>
      </c>
      <c r="R152" s="282"/>
      <c r="S152" s="285">
        <f>S153</f>
        <v>11417.8</v>
      </c>
      <c r="T152" s="285">
        <f>T153</f>
        <v>10628.5</v>
      </c>
    </row>
    <row r="153" spans="1:21" ht="31.5" customHeight="1">
      <c r="A153" s="9"/>
      <c r="B153" s="36"/>
      <c r="C153" s="37"/>
      <c r="D153" s="37"/>
      <c r="E153" s="38"/>
      <c r="F153" s="39"/>
      <c r="G153" s="39"/>
      <c r="H153" s="40"/>
      <c r="I153" s="214" t="s">
        <v>147</v>
      </c>
      <c r="J153" s="161"/>
      <c r="K153" s="191" t="s">
        <v>352</v>
      </c>
      <c r="L153" s="161"/>
      <c r="M153" s="178"/>
      <c r="N153" s="179"/>
      <c r="O153" s="179"/>
      <c r="P153" s="211"/>
      <c r="Q153" s="272">
        <f>Q154+Q155</f>
        <v>11929.4</v>
      </c>
      <c r="R153" s="277"/>
      <c r="S153" s="272">
        <f>S154+S155</f>
        <v>11417.8</v>
      </c>
      <c r="T153" s="272">
        <f>T154+T155</f>
        <v>10628.5</v>
      </c>
    </row>
    <row r="154" spans="1:21" ht="31.5" customHeight="1">
      <c r="A154" s="9"/>
      <c r="B154" s="36"/>
      <c r="C154" s="37"/>
      <c r="D154" s="37"/>
      <c r="E154" s="38"/>
      <c r="F154" s="39"/>
      <c r="G154" s="39"/>
      <c r="H154" s="40"/>
      <c r="I154" s="225" t="s">
        <v>419</v>
      </c>
      <c r="J154" s="161"/>
      <c r="K154" s="191" t="s">
        <v>352</v>
      </c>
      <c r="L154" s="161"/>
      <c r="M154" s="178">
        <v>256</v>
      </c>
      <c r="N154" s="179">
        <v>8</v>
      </c>
      <c r="O154" s="179">
        <v>1</v>
      </c>
      <c r="P154" s="211" t="s">
        <v>420</v>
      </c>
      <c r="Q154" s="272">
        <v>11855.4</v>
      </c>
      <c r="R154" s="277"/>
      <c r="S154" s="272">
        <v>11343.8</v>
      </c>
      <c r="T154" s="272">
        <v>10554.5</v>
      </c>
      <c r="U154" s="5"/>
    </row>
    <row r="155" spans="1:21" ht="31.5" customHeight="1">
      <c r="A155" s="9"/>
      <c r="B155" s="36"/>
      <c r="C155" s="37"/>
      <c r="D155" s="37"/>
      <c r="E155" s="38"/>
      <c r="F155" s="39"/>
      <c r="G155" s="39"/>
      <c r="H155" s="40"/>
      <c r="I155" s="225" t="s">
        <v>396</v>
      </c>
      <c r="J155" s="161"/>
      <c r="K155" s="191" t="s">
        <v>352</v>
      </c>
      <c r="L155" s="161"/>
      <c r="M155" s="178">
        <v>256</v>
      </c>
      <c r="N155" s="179">
        <v>8</v>
      </c>
      <c r="O155" s="179">
        <v>1</v>
      </c>
      <c r="P155" s="211" t="s">
        <v>399</v>
      </c>
      <c r="Q155" s="272">
        <v>74</v>
      </c>
      <c r="R155" s="277"/>
      <c r="S155" s="272">
        <v>74</v>
      </c>
      <c r="T155" s="272">
        <v>74</v>
      </c>
      <c r="U155" s="5"/>
    </row>
    <row r="156" spans="1:21" ht="31.5" customHeight="1">
      <c r="A156" s="9"/>
      <c r="B156" s="36"/>
      <c r="C156" s="37"/>
      <c r="D156" s="37"/>
      <c r="E156" s="38"/>
      <c r="F156" s="39"/>
      <c r="G156" s="39"/>
      <c r="H156" s="40"/>
      <c r="I156" s="223" t="s">
        <v>19</v>
      </c>
      <c r="J156" s="380"/>
      <c r="K156" s="226" t="s">
        <v>152</v>
      </c>
      <c r="L156" s="380"/>
      <c r="M156" s="228"/>
      <c r="N156" s="229"/>
      <c r="O156" s="229"/>
      <c r="P156" s="238"/>
      <c r="Q156" s="285">
        <f>Q159+Q163+Q157+Q161</f>
        <v>360</v>
      </c>
      <c r="R156" s="282"/>
      <c r="S156" s="285">
        <f t="shared" ref="S156:T156" si="41">S159+S163+S157+S161</f>
        <v>360</v>
      </c>
      <c r="T156" s="285">
        <f t="shared" si="41"/>
        <v>360</v>
      </c>
      <c r="U156" s="5"/>
    </row>
    <row r="157" spans="1:21" ht="31.5" customHeight="1">
      <c r="A157" s="9"/>
      <c r="B157" s="36"/>
      <c r="C157" s="37"/>
      <c r="D157" s="37"/>
      <c r="E157" s="38"/>
      <c r="F157" s="39"/>
      <c r="G157" s="39"/>
      <c r="H157" s="40"/>
      <c r="I157" s="224" t="s">
        <v>432</v>
      </c>
      <c r="J157" s="380"/>
      <c r="K157" s="226" t="s">
        <v>443</v>
      </c>
      <c r="L157" s="380"/>
      <c r="M157" s="228"/>
      <c r="N157" s="229"/>
      <c r="O157" s="229"/>
      <c r="P157" s="238"/>
      <c r="Q157" s="285">
        <f>Q158</f>
        <v>0</v>
      </c>
      <c r="R157" s="282"/>
      <c r="S157" s="285">
        <f t="shared" ref="S157:T157" si="42">S158</f>
        <v>0</v>
      </c>
      <c r="T157" s="285">
        <f t="shared" si="42"/>
        <v>0</v>
      </c>
      <c r="U157" s="5"/>
    </row>
    <row r="158" spans="1:21" ht="31.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396</v>
      </c>
      <c r="J158" s="380"/>
      <c r="K158" s="226" t="s">
        <v>443</v>
      </c>
      <c r="L158" s="380"/>
      <c r="M158" s="228">
        <v>256</v>
      </c>
      <c r="N158" s="229">
        <v>8</v>
      </c>
      <c r="O158" s="229">
        <v>1</v>
      </c>
      <c r="P158" s="238" t="s">
        <v>399</v>
      </c>
      <c r="Q158" s="285"/>
      <c r="R158" s="282"/>
      <c r="S158" s="285"/>
      <c r="T158" s="285"/>
      <c r="U158" s="5"/>
    </row>
    <row r="159" spans="1:21" ht="31.5" customHeight="1">
      <c r="A159" s="9"/>
      <c r="B159" s="36"/>
      <c r="C159" s="37"/>
      <c r="D159" s="37"/>
      <c r="E159" s="38"/>
      <c r="F159" s="39"/>
      <c r="G159" s="39"/>
      <c r="H159" s="40"/>
      <c r="I159" s="231" t="s">
        <v>446</v>
      </c>
      <c r="J159" s="161"/>
      <c r="K159" s="191" t="s">
        <v>153</v>
      </c>
      <c r="L159" s="161"/>
      <c r="M159" s="178"/>
      <c r="N159" s="179"/>
      <c r="O159" s="179"/>
      <c r="P159" s="211"/>
      <c r="Q159" s="272">
        <f>Q160</f>
        <v>20</v>
      </c>
      <c r="R159" s="277"/>
      <c r="S159" s="272">
        <f>S160</f>
        <v>20</v>
      </c>
      <c r="T159" s="272">
        <f>T160</f>
        <v>20</v>
      </c>
    </row>
    <row r="160" spans="1:21" ht="31.5" customHeight="1">
      <c r="A160" s="9"/>
      <c r="B160" s="36"/>
      <c r="C160" s="37"/>
      <c r="D160" s="37"/>
      <c r="E160" s="38"/>
      <c r="F160" s="39"/>
      <c r="G160" s="39"/>
      <c r="H160" s="40"/>
      <c r="I160" s="225" t="s">
        <v>396</v>
      </c>
      <c r="J160" s="161"/>
      <c r="K160" s="191" t="s">
        <v>153</v>
      </c>
      <c r="L160" s="161"/>
      <c r="M160" s="178">
        <v>256</v>
      </c>
      <c r="N160" s="179">
        <v>8</v>
      </c>
      <c r="O160" s="179">
        <v>1</v>
      </c>
      <c r="P160" s="232" t="s">
        <v>399</v>
      </c>
      <c r="Q160" s="272">
        <v>20</v>
      </c>
      <c r="R160" s="277"/>
      <c r="S160" s="272">
        <v>20</v>
      </c>
      <c r="T160" s="272">
        <v>20</v>
      </c>
    </row>
    <row r="161" spans="1:20" ht="31.5" customHeight="1">
      <c r="A161" s="9"/>
      <c r="B161" s="36"/>
      <c r="C161" s="37"/>
      <c r="D161" s="37"/>
      <c r="E161" s="38"/>
      <c r="F161" s="39"/>
      <c r="G161" s="39"/>
      <c r="H161" s="40"/>
      <c r="I161" s="324" t="s">
        <v>508</v>
      </c>
      <c r="J161" s="161"/>
      <c r="K161" s="191" t="s">
        <v>509</v>
      </c>
      <c r="L161" s="161"/>
      <c r="M161" s="178"/>
      <c r="N161" s="179"/>
      <c r="O161" s="179"/>
      <c r="P161" s="232"/>
      <c r="Q161" s="272">
        <f>Q162</f>
        <v>340</v>
      </c>
      <c r="R161" s="277"/>
      <c r="S161" s="272">
        <f t="shared" ref="S161:T161" si="43">S162</f>
        <v>340</v>
      </c>
      <c r="T161" s="272">
        <f t="shared" si="43"/>
        <v>340</v>
      </c>
    </row>
    <row r="162" spans="1:20" ht="31.5" customHeight="1">
      <c r="A162" s="9"/>
      <c r="B162" s="36"/>
      <c r="C162" s="37"/>
      <c r="D162" s="37"/>
      <c r="E162" s="38"/>
      <c r="F162" s="39"/>
      <c r="G162" s="39"/>
      <c r="H162" s="40"/>
      <c r="I162" s="225" t="s">
        <v>396</v>
      </c>
      <c r="J162" s="161"/>
      <c r="K162" s="191" t="s">
        <v>509</v>
      </c>
      <c r="L162" s="161"/>
      <c r="M162" s="178">
        <v>256</v>
      </c>
      <c r="N162" s="179">
        <v>8</v>
      </c>
      <c r="O162" s="179">
        <v>1</v>
      </c>
      <c r="P162" s="232" t="s">
        <v>399</v>
      </c>
      <c r="Q162" s="272">
        <v>340</v>
      </c>
      <c r="R162" s="277"/>
      <c r="S162" s="272">
        <v>340</v>
      </c>
      <c r="T162" s="272">
        <v>340</v>
      </c>
    </row>
    <row r="163" spans="1:20" ht="31.5" customHeight="1">
      <c r="A163" s="9"/>
      <c r="B163" s="36"/>
      <c r="C163" s="37"/>
      <c r="D163" s="37"/>
      <c r="E163" s="38"/>
      <c r="F163" s="39"/>
      <c r="G163" s="39"/>
      <c r="H163" s="40"/>
      <c r="I163" s="324" t="s">
        <v>400</v>
      </c>
      <c r="J163" s="161"/>
      <c r="K163" s="130" t="s">
        <v>401</v>
      </c>
      <c r="L163" s="161"/>
      <c r="M163" s="178"/>
      <c r="N163" s="179"/>
      <c r="O163" s="179"/>
      <c r="P163" s="232"/>
      <c r="Q163" s="272">
        <f>Q164</f>
        <v>0</v>
      </c>
      <c r="R163" s="277"/>
      <c r="S163" s="272">
        <f t="shared" ref="S163:T163" si="44">S164</f>
        <v>0</v>
      </c>
      <c r="T163" s="272">
        <f t="shared" si="44"/>
        <v>0</v>
      </c>
    </row>
    <row r="164" spans="1:20" ht="31.5" customHeight="1">
      <c r="A164" s="9"/>
      <c r="B164" s="36"/>
      <c r="C164" s="37"/>
      <c r="D164" s="37"/>
      <c r="E164" s="38"/>
      <c r="F164" s="39"/>
      <c r="G164" s="39"/>
      <c r="H164" s="40"/>
      <c r="I164" s="225" t="s">
        <v>396</v>
      </c>
      <c r="J164" s="161"/>
      <c r="K164" s="130" t="s">
        <v>401</v>
      </c>
      <c r="L164" s="161"/>
      <c r="M164" s="178">
        <v>256</v>
      </c>
      <c r="N164" s="179">
        <v>8</v>
      </c>
      <c r="O164" s="179">
        <v>1</v>
      </c>
      <c r="P164" s="232" t="s">
        <v>399</v>
      </c>
      <c r="Q164" s="272"/>
      <c r="R164" s="277"/>
      <c r="S164" s="272"/>
      <c r="T164" s="272"/>
    </row>
    <row r="165" spans="1:20" ht="31.5" customHeight="1">
      <c r="A165" s="9"/>
      <c r="B165" s="36"/>
      <c r="C165" s="37"/>
      <c r="D165" s="37"/>
      <c r="E165" s="38"/>
      <c r="F165" s="39"/>
      <c r="G165" s="39"/>
      <c r="H165" s="40"/>
      <c r="I165" s="404" t="s">
        <v>572</v>
      </c>
      <c r="J165" s="161"/>
      <c r="K165" s="189" t="s">
        <v>574</v>
      </c>
      <c r="L165" s="161"/>
      <c r="M165" s="178"/>
      <c r="N165" s="179"/>
      <c r="O165" s="179"/>
      <c r="P165" s="232"/>
      <c r="Q165" s="272">
        <f>Q166+Q168</f>
        <v>1950.4</v>
      </c>
      <c r="R165" s="277"/>
      <c r="S165" s="272">
        <f t="shared" ref="S165:T165" si="45">S166+S168</f>
        <v>2351</v>
      </c>
      <c r="T165" s="272">
        <f t="shared" si="45"/>
        <v>2351</v>
      </c>
    </row>
    <row r="166" spans="1:20" ht="31.5" customHeight="1">
      <c r="A166" s="9"/>
      <c r="B166" s="36"/>
      <c r="C166" s="37"/>
      <c r="D166" s="37"/>
      <c r="E166" s="38"/>
      <c r="F166" s="39"/>
      <c r="G166" s="39"/>
      <c r="H166" s="40"/>
      <c r="I166" s="324" t="s">
        <v>573</v>
      </c>
      <c r="J166" s="161"/>
      <c r="K166" s="191" t="s">
        <v>575</v>
      </c>
      <c r="L166" s="161"/>
      <c r="M166" s="178"/>
      <c r="N166" s="179"/>
      <c r="O166" s="179"/>
      <c r="P166" s="232"/>
      <c r="Q166" s="272">
        <f>Q167</f>
        <v>1694.4</v>
      </c>
      <c r="R166" s="277"/>
      <c r="S166" s="272">
        <f t="shared" ref="S166:T166" si="46">S167</f>
        <v>2351</v>
      </c>
      <c r="T166" s="272">
        <f t="shared" si="46"/>
        <v>2351</v>
      </c>
    </row>
    <row r="167" spans="1:20" ht="31.5" customHeight="1">
      <c r="A167" s="9"/>
      <c r="B167" s="36"/>
      <c r="C167" s="37"/>
      <c r="D167" s="37"/>
      <c r="E167" s="38"/>
      <c r="F167" s="39"/>
      <c r="G167" s="39"/>
      <c r="H167" s="40"/>
      <c r="I167" s="225" t="s">
        <v>396</v>
      </c>
      <c r="J167" s="161"/>
      <c r="K167" s="191" t="s">
        <v>575</v>
      </c>
      <c r="L167" s="161"/>
      <c r="M167" s="178">
        <v>256</v>
      </c>
      <c r="N167" s="179">
        <v>8</v>
      </c>
      <c r="O167" s="179">
        <v>1</v>
      </c>
      <c r="P167" s="232" t="s">
        <v>399</v>
      </c>
      <c r="Q167" s="272">
        <v>1694.4</v>
      </c>
      <c r="R167" s="277"/>
      <c r="S167" s="272">
        <v>2351</v>
      </c>
      <c r="T167" s="272">
        <v>2351</v>
      </c>
    </row>
    <row r="168" spans="1:20" ht="31.5" customHeight="1">
      <c r="A168" s="9"/>
      <c r="B168" s="36"/>
      <c r="C168" s="37"/>
      <c r="D168" s="37"/>
      <c r="E168" s="38"/>
      <c r="F168" s="39"/>
      <c r="G168" s="39"/>
      <c r="H168" s="40"/>
      <c r="I168" s="224" t="s">
        <v>432</v>
      </c>
      <c r="J168" s="161"/>
      <c r="K168" s="391" t="s">
        <v>576</v>
      </c>
      <c r="L168" s="161"/>
      <c r="M168" s="178"/>
      <c r="N168" s="179"/>
      <c r="O168" s="179"/>
      <c r="P168" s="232"/>
      <c r="Q168" s="272">
        <f>Q169</f>
        <v>256</v>
      </c>
      <c r="R168" s="277"/>
      <c r="S168" s="272">
        <f t="shared" ref="S168:T168" si="47">S169</f>
        <v>0</v>
      </c>
      <c r="T168" s="272">
        <f t="shared" si="47"/>
        <v>0</v>
      </c>
    </row>
    <row r="169" spans="1:20" ht="31.5" customHeight="1">
      <c r="A169" s="9"/>
      <c r="B169" s="36"/>
      <c r="C169" s="37"/>
      <c r="D169" s="37"/>
      <c r="E169" s="38"/>
      <c r="F169" s="39"/>
      <c r="G169" s="39"/>
      <c r="H169" s="40"/>
      <c r="I169" s="225" t="s">
        <v>396</v>
      </c>
      <c r="J169" s="161"/>
      <c r="K169" s="391" t="s">
        <v>576</v>
      </c>
      <c r="L169" s="161"/>
      <c r="M169" s="178">
        <v>256</v>
      </c>
      <c r="N169" s="179">
        <v>8</v>
      </c>
      <c r="O169" s="179">
        <v>1</v>
      </c>
      <c r="P169" s="232" t="s">
        <v>399</v>
      </c>
      <c r="Q169" s="272">
        <v>256</v>
      </c>
      <c r="R169" s="277"/>
      <c r="S169" s="272">
        <v>0</v>
      </c>
      <c r="T169" s="272">
        <v>0</v>
      </c>
    </row>
    <row r="170" spans="1:20" ht="26.25" customHeight="1">
      <c r="A170" s="9"/>
      <c r="B170" s="36"/>
      <c r="C170" s="37"/>
      <c r="D170" s="37"/>
      <c r="E170" s="38"/>
      <c r="F170" s="39"/>
      <c r="G170" s="39"/>
      <c r="H170" s="40"/>
      <c r="I170" s="233" t="s">
        <v>148</v>
      </c>
      <c r="J170" s="161"/>
      <c r="K170" s="191" t="s">
        <v>154</v>
      </c>
      <c r="L170" s="161"/>
      <c r="M170" s="178"/>
      <c r="N170" s="179"/>
      <c r="O170" s="179"/>
      <c r="P170" s="232"/>
      <c r="Q170" s="272">
        <f>Q171+Q177+Q186+Q181</f>
        <v>22850.1</v>
      </c>
      <c r="R170" s="277"/>
      <c r="S170" s="272">
        <f>S171+S177+S186+S181</f>
        <v>14745.1</v>
      </c>
      <c r="T170" s="272">
        <f>T171+T177+T186+T181</f>
        <v>14207.8</v>
      </c>
    </row>
    <row r="171" spans="1:20" ht="35.25" customHeight="1">
      <c r="A171" s="9"/>
      <c r="B171" s="36"/>
      <c r="C171" s="37"/>
      <c r="D171" s="37"/>
      <c r="E171" s="38"/>
      <c r="F171" s="39"/>
      <c r="G171" s="39"/>
      <c r="H171" s="40"/>
      <c r="I171" s="234" t="s">
        <v>351</v>
      </c>
      <c r="J171" s="161"/>
      <c r="K171" s="226" t="s">
        <v>155</v>
      </c>
      <c r="L171" s="161"/>
      <c r="M171" s="228"/>
      <c r="N171" s="229"/>
      <c r="O171" s="229"/>
      <c r="P171" s="245"/>
      <c r="Q171" s="285">
        <f>Q172+Q175</f>
        <v>11077.1</v>
      </c>
      <c r="R171" s="282"/>
      <c r="S171" s="285">
        <f t="shared" ref="S171:T171" si="48">S172+S175</f>
        <v>10267</v>
      </c>
      <c r="T171" s="285">
        <f t="shared" si="48"/>
        <v>9937</v>
      </c>
    </row>
    <row r="172" spans="1:20" ht="15.75" customHeight="1">
      <c r="A172" s="9"/>
      <c r="B172" s="36"/>
      <c r="C172" s="37"/>
      <c r="D172" s="37"/>
      <c r="E172" s="38"/>
      <c r="F172" s="39"/>
      <c r="G172" s="39"/>
      <c r="H172" s="40"/>
      <c r="I172" s="233" t="s">
        <v>149</v>
      </c>
      <c r="J172" s="161"/>
      <c r="K172" s="191" t="s">
        <v>156</v>
      </c>
      <c r="L172" s="161"/>
      <c r="M172" s="178"/>
      <c r="N172" s="179"/>
      <c r="O172" s="179"/>
      <c r="P172" s="232"/>
      <c r="Q172" s="272">
        <f>Q173+Q174</f>
        <v>10727.1</v>
      </c>
      <c r="R172" s="277"/>
      <c r="S172" s="272">
        <f>S173+S174</f>
        <v>10267</v>
      </c>
      <c r="T172" s="272">
        <f>T173+T174</f>
        <v>9937</v>
      </c>
    </row>
    <row r="173" spans="1:20" ht="33" customHeight="1">
      <c r="A173" s="9"/>
      <c r="B173" s="36"/>
      <c r="C173" s="37"/>
      <c r="D173" s="37"/>
      <c r="E173" s="38"/>
      <c r="F173" s="39"/>
      <c r="G173" s="39"/>
      <c r="H173" s="40"/>
      <c r="I173" s="225" t="s">
        <v>419</v>
      </c>
      <c r="J173" s="161"/>
      <c r="K173" s="191" t="s">
        <v>156</v>
      </c>
      <c r="L173" s="161"/>
      <c r="M173" s="178">
        <v>256</v>
      </c>
      <c r="N173" s="179">
        <v>8</v>
      </c>
      <c r="O173" s="179">
        <v>1</v>
      </c>
      <c r="P173" s="232" t="s">
        <v>420</v>
      </c>
      <c r="Q173" s="272">
        <v>10727.1</v>
      </c>
      <c r="R173" s="277"/>
      <c r="S173" s="272">
        <v>10267</v>
      </c>
      <c r="T173" s="272">
        <v>9937</v>
      </c>
    </row>
    <row r="174" spans="1:20" ht="15.75" customHeight="1">
      <c r="A174" s="9"/>
      <c r="B174" s="36"/>
      <c r="C174" s="37"/>
      <c r="D174" s="37"/>
      <c r="E174" s="38"/>
      <c r="F174" s="39"/>
      <c r="G174" s="39"/>
      <c r="H174" s="40"/>
      <c r="I174" s="225" t="s">
        <v>396</v>
      </c>
      <c r="J174" s="161"/>
      <c r="K174" s="191" t="s">
        <v>156</v>
      </c>
      <c r="L174" s="161"/>
      <c r="M174" s="178">
        <v>256</v>
      </c>
      <c r="N174" s="179">
        <v>8</v>
      </c>
      <c r="O174" s="179">
        <v>1</v>
      </c>
      <c r="P174" s="232" t="s">
        <v>399</v>
      </c>
      <c r="Q174" s="272">
        <v>0</v>
      </c>
      <c r="R174" s="277"/>
      <c r="S174" s="272">
        <v>0</v>
      </c>
      <c r="T174" s="272">
        <v>0</v>
      </c>
    </row>
    <row r="175" spans="1:20" ht="15.75" customHeight="1">
      <c r="A175" s="9"/>
      <c r="B175" s="36"/>
      <c r="C175" s="37"/>
      <c r="D175" s="37"/>
      <c r="E175" s="38"/>
      <c r="F175" s="39"/>
      <c r="G175" s="39"/>
      <c r="H175" s="40"/>
      <c r="I175" s="310" t="s">
        <v>370</v>
      </c>
      <c r="J175" s="161"/>
      <c r="K175" s="130" t="s">
        <v>371</v>
      </c>
      <c r="L175" s="161"/>
      <c r="M175" s="178"/>
      <c r="N175" s="179"/>
      <c r="O175" s="179"/>
      <c r="P175" s="232"/>
      <c r="Q175" s="272">
        <f>Q176</f>
        <v>350</v>
      </c>
      <c r="R175" s="277"/>
      <c r="S175" s="272">
        <f t="shared" ref="S175:T175" si="49">S176</f>
        <v>0</v>
      </c>
      <c r="T175" s="272">
        <f t="shared" si="49"/>
        <v>0</v>
      </c>
    </row>
    <row r="176" spans="1:20" ht="35.25" customHeight="1">
      <c r="A176" s="9"/>
      <c r="B176" s="36"/>
      <c r="C176" s="37"/>
      <c r="D176" s="37"/>
      <c r="E176" s="38"/>
      <c r="F176" s="39"/>
      <c r="G176" s="39"/>
      <c r="H176" s="40"/>
      <c r="I176" s="23" t="s">
        <v>73</v>
      </c>
      <c r="J176" s="161"/>
      <c r="K176" s="130" t="s">
        <v>371</v>
      </c>
      <c r="L176" s="161"/>
      <c r="M176" s="178">
        <v>251</v>
      </c>
      <c r="N176" s="179">
        <v>8</v>
      </c>
      <c r="O176" s="179">
        <v>4</v>
      </c>
      <c r="P176" s="232" t="s">
        <v>86</v>
      </c>
      <c r="Q176" s="272">
        <v>350</v>
      </c>
      <c r="R176" s="277"/>
      <c r="S176" s="272">
        <v>0</v>
      </c>
      <c r="T176" s="272">
        <v>0</v>
      </c>
    </row>
    <row r="177" spans="1:20" ht="21.75" customHeight="1">
      <c r="A177" s="9"/>
      <c r="B177" s="36"/>
      <c r="C177" s="37"/>
      <c r="D177" s="37"/>
      <c r="E177" s="38"/>
      <c r="F177" s="39"/>
      <c r="G177" s="39"/>
      <c r="H177" s="40"/>
      <c r="I177" s="235" t="s">
        <v>32</v>
      </c>
      <c r="J177" s="161"/>
      <c r="K177" s="226" t="s">
        <v>157</v>
      </c>
      <c r="L177" s="161"/>
      <c r="M177" s="228"/>
      <c r="N177" s="229"/>
      <c r="O177" s="229"/>
      <c r="P177" s="245"/>
      <c r="Q177" s="285">
        <f>Q178</f>
        <v>4597.2</v>
      </c>
      <c r="R177" s="282"/>
      <c r="S177" s="285">
        <f>S178</f>
        <v>4400.1000000000004</v>
      </c>
      <c r="T177" s="285">
        <f>T178</f>
        <v>4258.8</v>
      </c>
    </row>
    <row r="178" spans="1:20" ht="24.75" customHeight="1">
      <c r="A178" s="9"/>
      <c r="B178" s="36"/>
      <c r="C178" s="37"/>
      <c r="D178" s="37"/>
      <c r="E178" s="38"/>
      <c r="F178" s="39"/>
      <c r="G178" s="39"/>
      <c r="H178" s="40"/>
      <c r="I178" s="61" t="s">
        <v>149</v>
      </c>
      <c r="J178" s="161"/>
      <c r="K178" s="191" t="s">
        <v>158</v>
      </c>
      <c r="L178" s="161"/>
      <c r="M178" s="178"/>
      <c r="N178" s="179"/>
      <c r="O178" s="179"/>
      <c r="P178" s="211"/>
      <c r="Q178" s="272">
        <f>Q179+Q180</f>
        <v>4597.2</v>
      </c>
      <c r="R178" s="277"/>
      <c r="S178" s="272">
        <f>S179+S180</f>
        <v>4400.1000000000004</v>
      </c>
      <c r="T178" s="272">
        <f>T179+T180</f>
        <v>4258.8</v>
      </c>
    </row>
    <row r="179" spans="1:20" ht="41.25" customHeight="1">
      <c r="A179" s="9"/>
      <c r="B179" s="36"/>
      <c r="C179" s="37"/>
      <c r="D179" s="37"/>
      <c r="E179" s="38"/>
      <c r="F179" s="39"/>
      <c r="G179" s="39"/>
      <c r="H179" s="40"/>
      <c r="I179" s="225" t="s">
        <v>419</v>
      </c>
      <c r="J179" s="161"/>
      <c r="K179" s="191" t="s">
        <v>158</v>
      </c>
      <c r="L179" s="161"/>
      <c r="M179" s="178">
        <v>256</v>
      </c>
      <c r="N179" s="179">
        <v>8</v>
      </c>
      <c r="O179" s="179">
        <v>1</v>
      </c>
      <c r="P179" s="211" t="s">
        <v>420</v>
      </c>
      <c r="Q179" s="272">
        <v>4597.2</v>
      </c>
      <c r="R179" s="277"/>
      <c r="S179" s="272">
        <v>4400.1000000000004</v>
      </c>
      <c r="T179" s="272">
        <v>4258.8</v>
      </c>
    </row>
    <row r="180" spans="1:20" ht="41.25" customHeight="1">
      <c r="A180" s="9"/>
      <c r="B180" s="36"/>
      <c r="C180" s="37"/>
      <c r="D180" s="37"/>
      <c r="E180" s="38"/>
      <c r="F180" s="39"/>
      <c r="G180" s="39"/>
      <c r="H180" s="40"/>
      <c r="I180" s="225" t="s">
        <v>396</v>
      </c>
      <c r="J180" s="161"/>
      <c r="K180" s="191" t="s">
        <v>158</v>
      </c>
      <c r="L180" s="161"/>
      <c r="M180" s="178">
        <v>256</v>
      </c>
      <c r="N180" s="179">
        <v>8</v>
      </c>
      <c r="O180" s="179">
        <v>1</v>
      </c>
      <c r="P180" s="211" t="s">
        <v>399</v>
      </c>
      <c r="Q180" s="272">
        <v>0</v>
      </c>
      <c r="R180" s="277"/>
      <c r="S180" s="272">
        <v>0</v>
      </c>
      <c r="T180" s="272">
        <v>0</v>
      </c>
    </row>
    <row r="181" spans="1:20" ht="41.25" customHeight="1">
      <c r="A181" s="9"/>
      <c r="B181" s="36"/>
      <c r="C181" s="37"/>
      <c r="D181" s="37"/>
      <c r="E181" s="38"/>
      <c r="F181" s="39"/>
      <c r="G181" s="39"/>
      <c r="H181" s="40"/>
      <c r="I181" s="87" t="s">
        <v>526</v>
      </c>
      <c r="J181" s="385"/>
      <c r="K181" s="189" t="s">
        <v>527</v>
      </c>
      <c r="L181" s="385"/>
      <c r="M181" s="228"/>
      <c r="N181" s="229"/>
      <c r="O181" s="229"/>
      <c r="P181" s="238"/>
      <c r="Q181" s="285">
        <f>Q184+Q182</f>
        <v>6784.7</v>
      </c>
      <c r="R181" s="282"/>
      <c r="S181" s="285">
        <f t="shared" ref="S181:T181" si="50">S184+S182</f>
        <v>66</v>
      </c>
      <c r="T181" s="285">
        <f t="shared" si="50"/>
        <v>0</v>
      </c>
    </row>
    <row r="182" spans="1:20" ht="41.25" customHeight="1">
      <c r="A182" s="9"/>
      <c r="B182" s="36"/>
      <c r="C182" s="37"/>
      <c r="D182" s="37"/>
      <c r="E182" s="38"/>
      <c r="F182" s="39"/>
      <c r="G182" s="39"/>
      <c r="H182" s="40"/>
      <c r="I182" s="225" t="s">
        <v>577</v>
      </c>
      <c r="J182" s="161"/>
      <c r="K182" s="191" t="s">
        <v>578</v>
      </c>
      <c r="L182" s="161"/>
      <c r="M182" s="178"/>
      <c r="N182" s="179"/>
      <c r="O182" s="179"/>
      <c r="P182" s="211"/>
      <c r="Q182" s="272">
        <f>Q183</f>
        <v>4584.7</v>
      </c>
      <c r="R182" s="277"/>
      <c r="S182" s="272">
        <f t="shared" ref="S182:T182" si="51">S183</f>
        <v>0</v>
      </c>
      <c r="T182" s="272">
        <f t="shared" si="51"/>
        <v>0</v>
      </c>
    </row>
    <row r="183" spans="1:20" ht="41.25" customHeight="1">
      <c r="A183" s="9"/>
      <c r="B183" s="36"/>
      <c r="C183" s="37"/>
      <c r="D183" s="37"/>
      <c r="E183" s="38"/>
      <c r="F183" s="39"/>
      <c r="G183" s="39"/>
      <c r="H183" s="40"/>
      <c r="I183" s="225" t="s">
        <v>396</v>
      </c>
      <c r="J183" s="161"/>
      <c r="K183" s="191" t="s">
        <v>578</v>
      </c>
      <c r="L183" s="161"/>
      <c r="M183" s="178">
        <v>256</v>
      </c>
      <c r="N183" s="179">
        <v>8</v>
      </c>
      <c r="O183" s="179">
        <v>1</v>
      </c>
      <c r="P183" s="211" t="s">
        <v>399</v>
      </c>
      <c r="Q183" s="272">
        <v>4584.7</v>
      </c>
      <c r="R183" s="277"/>
      <c r="S183" s="272">
        <v>0</v>
      </c>
      <c r="T183" s="272">
        <v>0</v>
      </c>
    </row>
    <row r="184" spans="1:20" ht="48.75" customHeight="1">
      <c r="A184" s="9"/>
      <c r="B184" s="36"/>
      <c r="C184" s="37"/>
      <c r="D184" s="37"/>
      <c r="E184" s="38"/>
      <c r="F184" s="39"/>
      <c r="G184" s="39"/>
      <c r="H184" s="40"/>
      <c r="I184" s="61" t="s">
        <v>478</v>
      </c>
      <c r="J184" s="161"/>
      <c r="K184" s="191" t="s">
        <v>528</v>
      </c>
      <c r="L184" s="161"/>
      <c r="M184" s="178"/>
      <c r="N184" s="179"/>
      <c r="O184" s="179"/>
      <c r="P184" s="211"/>
      <c r="Q184" s="272">
        <f>Q185</f>
        <v>2200</v>
      </c>
      <c r="R184" s="277"/>
      <c r="S184" s="272">
        <f t="shared" ref="S184:T184" si="52">S185</f>
        <v>66</v>
      </c>
      <c r="T184" s="272">
        <f t="shared" si="52"/>
        <v>0</v>
      </c>
    </row>
    <row r="185" spans="1:20" ht="41.25" customHeight="1">
      <c r="A185" s="9"/>
      <c r="B185" s="36"/>
      <c r="C185" s="37"/>
      <c r="D185" s="37"/>
      <c r="E185" s="38"/>
      <c r="F185" s="39"/>
      <c r="G185" s="39"/>
      <c r="H185" s="40"/>
      <c r="I185" s="225" t="s">
        <v>396</v>
      </c>
      <c r="J185" s="161"/>
      <c r="K185" s="191" t="s">
        <v>528</v>
      </c>
      <c r="L185" s="161"/>
      <c r="M185" s="178">
        <v>256</v>
      </c>
      <c r="N185" s="179">
        <v>8</v>
      </c>
      <c r="O185" s="179">
        <v>1</v>
      </c>
      <c r="P185" s="211" t="s">
        <v>399</v>
      </c>
      <c r="Q185" s="272">
        <v>2200</v>
      </c>
      <c r="R185" s="277"/>
      <c r="S185" s="272">
        <v>66</v>
      </c>
      <c r="T185" s="272">
        <v>0</v>
      </c>
    </row>
    <row r="186" spans="1:20" ht="41.25" customHeight="1">
      <c r="A186" s="9"/>
      <c r="B186" s="36"/>
      <c r="C186" s="37"/>
      <c r="D186" s="37"/>
      <c r="E186" s="38"/>
      <c r="F186" s="39"/>
      <c r="G186" s="39"/>
      <c r="H186" s="40"/>
      <c r="I186" s="235" t="s">
        <v>614</v>
      </c>
      <c r="J186" s="161"/>
      <c r="K186" s="189" t="s">
        <v>422</v>
      </c>
      <c r="L186" s="161"/>
      <c r="M186" s="178"/>
      <c r="N186" s="179"/>
      <c r="O186" s="179"/>
      <c r="P186" s="211"/>
      <c r="Q186" s="272">
        <f>Q189+Q187</f>
        <v>391.1</v>
      </c>
      <c r="R186" s="277"/>
      <c r="S186" s="272">
        <f t="shared" ref="S186:T186" si="53">S189+S187</f>
        <v>12</v>
      </c>
      <c r="T186" s="272">
        <f t="shared" si="53"/>
        <v>12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225" t="s">
        <v>486</v>
      </c>
      <c r="J187" s="161"/>
      <c r="K187" s="191" t="s">
        <v>593</v>
      </c>
      <c r="L187" s="161"/>
      <c r="M187" s="178"/>
      <c r="N187" s="179"/>
      <c r="O187" s="179"/>
      <c r="P187" s="211"/>
      <c r="Q187" s="272">
        <f>Q188</f>
        <v>5.0999999999999996</v>
      </c>
      <c r="R187" s="277"/>
      <c r="S187" s="272">
        <f t="shared" ref="S187:T187" si="54">S188</f>
        <v>0</v>
      </c>
      <c r="T187" s="272">
        <f t="shared" si="54"/>
        <v>0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104" t="s">
        <v>396</v>
      </c>
      <c r="J188" s="161"/>
      <c r="K188" s="392" t="s">
        <v>593</v>
      </c>
      <c r="L188" s="161"/>
      <c r="M188" s="178">
        <v>256</v>
      </c>
      <c r="N188" s="179">
        <v>8</v>
      </c>
      <c r="O188" s="179">
        <v>1</v>
      </c>
      <c r="P188" s="211" t="s">
        <v>399</v>
      </c>
      <c r="Q188" s="272">
        <v>5.0999999999999996</v>
      </c>
      <c r="R188" s="277"/>
      <c r="S188" s="272">
        <v>0</v>
      </c>
      <c r="T188" s="272"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4" t="s">
        <v>432</v>
      </c>
      <c r="J189" s="161"/>
      <c r="K189" s="130" t="s">
        <v>433</v>
      </c>
      <c r="L189" s="161"/>
      <c r="M189" s="178"/>
      <c r="N189" s="179"/>
      <c r="O189" s="179"/>
      <c r="P189" s="211"/>
      <c r="Q189" s="272">
        <f>Q190</f>
        <v>386</v>
      </c>
      <c r="R189" s="277"/>
      <c r="S189" s="272">
        <f t="shared" ref="S189:T189" si="55">S190</f>
        <v>12</v>
      </c>
      <c r="T189" s="272">
        <f t="shared" si="55"/>
        <v>12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5" t="s">
        <v>396</v>
      </c>
      <c r="J190" s="161"/>
      <c r="K190" s="130" t="s">
        <v>433</v>
      </c>
      <c r="L190" s="161"/>
      <c r="M190" s="178">
        <v>256</v>
      </c>
      <c r="N190" s="179">
        <v>8</v>
      </c>
      <c r="O190" s="179">
        <v>1</v>
      </c>
      <c r="P190" s="211" t="s">
        <v>399</v>
      </c>
      <c r="Q190" s="272">
        <v>386</v>
      </c>
      <c r="R190" s="277"/>
      <c r="S190" s="272">
        <v>12</v>
      </c>
      <c r="T190" s="272">
        <v>12</v>
      </c>
    </row>
    <row r="191" spans="1:20" ht="24.75" customHeight="1">
      <c r="A191" s="9"/>
      <c r="B191" s="36"/>
      <c r="C191" s="37"/>
      <c r="D191" s="37"/>
      <c r="E191" s="38"/>
      <c r="F191" s="39"/>
      <c r="G191" s="39"/>
      <c r="H191" s="40"/>
      <c r="I191" s="236" t="s">
        <v>37</v>
      </c>
      <c r="J191" s="161"/>
      <c r="K191" s="191" t="s">
        <v>161</v>
      </c>
      <c r="L191" s="161"/>
      <c r="M191" s="178"/>
      <c r="N191" s="179"/>
      <c r="O191" s="179"/>
      <c r="P191" s="211"/>
      <c r="Q191" s="272">
        <f>Q192+Q196</f>
        <v>7102.3</v>
      </c>
      <c r="R191" s="277"/>
      <c r="S191" s="272">
        <f t="shared" ref="S191:T191" si="56">S192+S196</f>
        <v>6721</v>
      </c>
      <c r="T191" s="272">
        <f t="shared" si="56"/>
        <v>5991.6</v>
      </c>
    </row>
    <row r="192" spans="1:20" ht="31.5" customHeight="1">
      <c r="A192" s="9"/>
      <c r="B192" s="36"/>
      <c r="C192" s="37"/>
      <c r="D192" s="37"/>
      <c r="E192" s="38"/>
      <c r="F192" s="39"/>
      <c r="G192" s="39"/>
      <c r="H192" s="40"/>
      <c r="I192" s="237" t="s">
        <v>20</v>
      </c>
      <c r="J192" s="161"/>
      <c r="K192" s="204" t="s">
        <v>162</v>
      </c>
      <c r="L192" s="204"/>
      <c r="M192" s="228"/>
      <c r="N192" s="229"/>
      <c r="O192" s="229"/>
      <c r="P192" s="230"/>
      <c r="Q192" s="285">
        <f>Q193</f>
        <v>6702.3</v>
      </c>
      <c r="R192" s="282"/>
      <c r="S192" s="285">
        <f t="shared" ref="S192:T192" si="57">S193</f>
        <v>6671</v>
      </c>
      <c r="T192" s="285">
        <f t="shared" si="57"/>
        <v>5941.6</v>
      </c>
    </row>
    <row r="193" spans="1:20" ht="26.25" customHeight="1">
      <c r="A193" s="9"/>
      <c r="B193" s="36"/>
      <c r="C193" s="37"/>
      <c r="D193" s="37"/>
      <c r="E193" s="38"/>
      <c r="F193" s="39"/>
      <c r="G193" s="39"/>
      <c r="H193" s="40"/>
      <c r="I193" s="214" t="s">
        <v>143</v>
      </c>
      <c r="J193" s="161"/>
      <c r="K193" s="191" t="s">
        <v>145</v>
      </c>
      <c r="L193" s="161"/>
      <c r="M193" s="178"/>
      <c r="N193" s="179"/>
      <c r="O193" s="179"/>
      <c r="P193" s="180"/>
      <c r="Q193" s="272">
        <f>Q194+Q195</f>
        <v>6702.3</v>
      </c>
      <c r="R193" s="277"/>
      <c r="S193" s="272">
        <f>S194+S195</f>
        <v>6671</v>
      </c>
      <c r="T193" s="272">
        <f>T194+T195</f>
        <v>5941.6</v>
      </c>
    </row>
    <row r="194" spans="1:20" ht="31.5" customHeight="1">
      <c r="A194" s="9"/>
      <c r="B194" s="36"/>
      <c r="C194" s="37"/>
      <c r="D194" s="37"/>
      <c r="E194" s="38"/>
      <c r="F194" s="39"/>
      <c r="G194" s="39"/>
      <c r="H194" s="40"/>
      <c r="I194" s="225" t="s">
        <v>144</v>
      </c>
      <c r="J194" s="161"/>
      <c r="K194" s="191" t="s">
        <v>145</v>
      </c>
      <c r="L194" s="161"/>
      <c r="M194" s="178">
        <v>256</v>
      </c>
      <c r="N194" s="179">
        <v>7</v>
      </c>
      <c r="O194" s="179">
        <v>3</v>
      </c>
      <c r="P194" s="180">
        <v>611</v>
      </c>
      <c r="Q194" s="272">
        <v>6702.3</v>
      </c>
      <c r="R194" s="277"/>
      <c r="S194" s="272">
        <v>6671</v>
      </c>
      <c r="T194" s="272">
        <v>5941.6</v>
      </c>
    </row>
    <row r="195" spans="1:20" ht="31.5" customHeight="1">
      <c r="A195" s="9"/>
      <c r="B195" s="36"/>
      <c r="C195" s="37"/>
      <c r="D195" s="37"/>
      <c r="E195" s="38"/>
      <c r="F195" s="39"/>
      <c r="G195" s="39"/>
      <c r="H195" s="40"/>
      <c r="I195" s="225" t="s">
        <v>138</v>
      </c>
      <c r="J195" s="161"/>
      <c r="K195" s="191" t="s">
        <v>145</v>
      </c>
      <c r="L195" s="161"/>
      <c r="M195" s="178">
        <v>256</v>
      </c>
      <c r="N195" s="179">
        <v>7</v>
      </c>
      <c r="O195" s="179">
        <v>3</v>
      </c>
      <c r="P195" s="180">
        <v>612</v>
      </c>
      <c r="Q195" s="272">
        <v>0</v>
      </c>
      <c r="R195" s="277"/>
      <c r="S195" s="272">
        <v>0</v>
      </c>
      <c r="T195" s="272">
        <v>0</v>
      </c>
    </row>
    <row r="196" spans="1:20" ht="31.5" customHeight="1">
      <c r="A196" s="9"/>
      <c r="B196" s="36"/>
      <c r="C196" s="37"/>
      <c r="D196" s="37"/>
      <c r="E196" s="38"/>
      <c r="F196" s="39"/>
      <c r="G196" s="39"/>
      <c r="H196" s="40"/>
      <c r="I196" s="405" t="s">
        <v>590</v>
      </c>
      <c r="J196" s="161"/>
      <c r="K196" s="191" t="s">
        <v>591</v>
      </c>
      <c r="L196" s="161"/>
      <c r="M196" s="178"/>
      <c r="N196" s="179"/>
      <c r="O196" s="179"/>
      <c r="P196" s="180"/>
      <c r="Q196" s="272">
        <f>Q197</f>
        <v>400</v>
      </c>
      <c r="R196" s="277"/>
      <c r="S196" s="272">
        <f t="shared" ref="S196:T197" si="58">S197</f>
        <v>50</v>
      </c>
      <c r="T196" s="272">
        <f t="shared" si="58"/>
        <v>50</v>
      </c>
    </row>
    <row r="197" spans="1:20" ht="31.5" customHeight="1">
      <c r="A197" s="9"/>
      <c r="B197" s="36"/>
      <c r="C197" s="37"/>
      <c r="D197" s="37"/>
      <c r="E197" s="38"/>
      <c r="F197" s="39"/>
      <c r="G197" s="39"/>
      <c r="H197" s="40"/>
      <c r="I197" s="224" t="s">
        <v>432</v>
      </c>
      <c r="J197" s="161"/>
      <c r="K197" s="391" t="s">
        <v>592</v>
      </c>
      <c r="L197" s="161"/>
      <c r="M197" s="178"/>
      <c r="N197" s="179"/>
      <c r="O197" s="179"/>
      <c r="P197" s="180"/>
      <c r="Q197" s="272">
        <f>Q198</f>
        <v>400</v>
      </c>
      <c r="R197" s="277"/>
      <c r="S197" s="272">
        <f t="shared" si="58"/>
        <v>50</v>
      </c>
      <c r="T197" s="272">
        <f t="shared" si="58"/>
        <v>50</v>
      </c>
    </row>
    <row r="198" spans="1:20" ht="31.5" customHeight="1">
      <c r="A198" s="9"/>
      <c r="B198" s="36"/>
      <c r="C198" s="37"/>
      <c r="D198" s="37"/>
      <c r="E198" s="38"/>
      <c r="F198" s="39"/>
      <c r="G198" s="39"/>
      <c r="H198" s="40"/>
      <c r="I198" s="104" t="s">
        <v>138</v>
      </c>
      <c r="J198" s="161"/>
      <c r="K198" s="391" t="s">
        <v>592</v>
      </c>
      <c r="L198" s="161"/>
      <c r="M198" s="178">
        <v>256</v>
      </c>
      <c r="N198" s="179">
        <v>7</v>
      </c>
      <c r="O198" s="179">
        <v>3</v>
      </c>
      <c r="P198" s="180">
        <v>612</v>
      </c>
      <c r="Q198" s="272">
        <v>400</v>
      </c>
      <c r="R198" s="277"/>
      <c r="S198" s="272">
        <v>50</v>
      </c>
      <c r="T198" s="272">
        <v>50</v>
      </c>
    </row>
    <row r="199" spans="1:20" ht="31.5" customHeight="1">
      <c r="A199" s="9"/>
      <c r="B199" s="36"/>
      <c r="C199" s="37"/>
      <c r="D199" s="37"/>
      <c r="E199" s="38"/>
      <c r="F199" s="39"/>
      <c r="G199" s="39"/>
      <c r="H199" s="40"/>
      <c r="I199" s="206" t="s">
        <v>472</v>
      </c>
      <c r="J199" s="161"/>
      <c r="K199" s="357" t="s">
        <v>473</v>
      </c>
      <c r="L199" s="161"/>
      <c r="M199" s="178"/>
      <c r="N199" s="179"/>
      <c r="O199" s="179"/>
      <c r="P199" s="180"/>
      <c r="Q199" s="272">
        <f>Q200</f>
        <v>0</v>
      </c>
      <c r="R199" s="272">
        <f t="shared" ref="R199:T199" si="59">R200</f>
        <v>0</v>
      </c>
      <c r="S199" s="272">
        <f t="shared" si="59"/>
        <v>0</v>
      </c>
      <c r="T199" s="272">
        <f t="shared" si="59"/>
        <v>0</v>
      </c>
    </row>
    <row r="200" spans="1:20" ht="31.5" customHeight="1">
      <c r="A200" s="9"/>
      <c r="B200" s="36"/>
      <c r="C200" s="37"/>
      <c r="D200" s="37"/>
      <c r="E200" s="38"/>
      <c r="F200" s="39"/>
      <c r="G200" s="39"/>
      <c r="H200" s="40"/>
      <c r="I200" s="184" t="s">
        <v>474</v>
      </c>
      <c r="J200" s="161"/>
      <c r="K200" s="358" t="s">
        <v>475</v>
      </c>
      <c r="L200" s="161"/>
      <c r="M200" s="178"/>
      <c r="N200" s="179"/>
      <c r="O200" s="179"/>
      <c r="P200" s="180"/>
      <c r="Q200" s="272">
        <f>Q201</f>
        <v>0</v>
      </c>
      <c r="R200" s="272">
        <f t="shared" ref="R200:T200" si="60">R201</f>
        <v>0</v>
      </c>
      <c r="S200" s="272">
        <f t="shared" si="60"/>
        <v>0</v>
      </c>
      <c r="T200" s="272">
        <f t="shared" si="60"/>
        <v>0</v>
      </c>
    </row>
    <row r="201" spans="1:20" ht="50.25" customHeight="1">
      <c r="A201" s="9"/>
      <c r="B201" s="36"/>
      <c r="C201" s="37"/>
      <c r="D201" s="37"/>
      <c r="E201" s="38"/>
      <c r="F201" s="39"/>
      <c r="G201" s="39"/>
      <c r="H201" s="40"/>
      <c r="I201" s="206" t="s">
        <v>476</v>
      </c>
      <c r="J201" s="161"/>
      <c r="K201" s="357" t="s">
        <v>477</v>
      </c>
      <c r="L201" s="161"/>
      <c r="M201" s="178"/>
      <c r="N201" s="179"/>
      <c r="O201" s="179"/>
      <c r="P201" s="180"/>
      <c r="Q201" s="272">
        <f>Q202+Q203</f>
        <v>0</v>
      </c>
      <c r="R201" s="272">
        <f t="shared" ref="R201" si="61">R202</f>
        <v>0</v>
      </c>
      <c r="S201" s="272">
        <f t="shared" ref="S201:T201" si="62">S202+S203</f>
        <v>0</v>
      </c>
      <c r="T201" s="272">
        <f t="shared" si="62"/>
        <v>0</v>
      </c>
    </row>
    <row r="202" spans="1:20" ht="31.5" customHeight="1">
      <c r="A202" s="9"/>
      <c r="B202" s="36"/>
      <c r="C202" s="37"/>
      <c r="D202" s="37"/>
      <c r="E202" s="38"/>
      <c r="F202" s="39"/>
      <c r="G202" s="39"/>
      <c r="H202" s="40"/>
      <c r="I202" s="23" t="s">
        <v>73</v>
      </c>
      <c r="J202" s="161"/>
      <c r="K202" s="357" t="s">
        <v>477</v>
      </c>
      <c r="L202" s="161"/>
      <c r="M202" s="178">
        <v>256</v>
      </c>
      <c r="N202" s="179">
        <v>8</v>
      </c>
      <c r="O202" s="179">
        <v>4</v>
      </c>
      <c r="P202" s="180">
        <v>240</v>
      </c>
      <c r="Q202" s="272"/>
      <c r="R202" s="277"/>
      <c r="S202" s="272"/>
      <c r="T202" s="272"/>
    </row>
    <row r="203" spans="1:20" ht="31.5" customHeight="1">
      <c r="A203" s="9"/>
      <c r="B203" s="36"/>
      <c r="C203" s="37"/>
      <c r="D203" s="37"/>
      <c r="E203" s="38"/>
      <c r="F203" s="39"/>
      <c r="G203" s="39"/>
      <c r="H203" s="40"/>
      <c r="I203" s="23" t="s">
        <v>83</v>
      </c>
      <c r="J203" s="161"/>
      <c r="K203" s="357" t="s">
        <v>477</v>
      </c>
      <c r="L203" s="161"/>
      <c r="M203" s="178">
        <v>256</v>
      </c>
      <c r="N203" s="179">
        <v>8</v>
      </c>
      <c r="O203" s="179">
        <v>4</v>
      </c>
      <c r="P203" s="180">
        <v>850</v>
      </c>
      <c r="Q203" s="272"/>
      <c r="R203" s="277"/>
      <c r="S203" s="272"/>
      <c r="T203" s="272"/>
    </row>
    <row r="204" spans="1:20" ht="31.5" customHeight="1">
      <c r="A204" s="9"/>
      <c r="B204" s="36"/>
      <c r="C204" s="37"/>
      <c r="D204" s="37"/>
      <c r="E204" s="38"/>
      <c r="F204" s="39"/>
      <c r="G204" s="39"/>
      <c r="H204" s="40"/>
      <c r="I204" s="384" t="s">
        <v>540</v>
      </c>
      <c r="J204" s="161"/>
      <c r="K204" s="246" t="s">
        <v>171</v>
      </c>
      <c r="L204" s="159"/>
      <c r="M204" s="174"/>
      <c r="N204" s="175"/>
      <c r="O204" s="175"/>
      <c r="P204" s="247"/>
      <c r="Q204" s="284">
        <f>Q205+Q263+Q276+Q305</f>
        <v>240640.2</v>
      </c>
      <c r="R204" s="280"/>
      <c r="S204" s="284">
        <f>S205+S263+S276+S305</f>
        <v>247107.09999999998</v>
      </c>
      <c r="T204" s="284">
        <f>T205+T263+T276+T305</f>
        <v>292954.99999999994</v>
      </c>
    </row>
    <row r="205" spans="1:20" ht="24" customHeight="1">
      <c r="A205" s="9"/>
      <c r="B205" s="36"/>
      <c r="C205" s="37"/>
      <c r="D205" s="37"/>
      <c r="E205" s="38"/>
      <c r="F205" s="39"/>
      <c r="G205" s="39"/>
      <c r="H205" s="40"/>
      <c r="I205" s="214" t="s">
        <v>21</v>
      </c>
      <c r="J205" s="161"/>
      <c r="K205" s="191" t="s">
        <v>193</v>
      </c>
      <c r="L205" s="161"/>
      <c r="M205" s="178"/>
      <c r="N205" s="179"/>
      <c r="O205" s="179"/>
      <c r="P205" s="238"/>
      <c r="Q205" s="272">
        <f>Q206+Q212+Q216+Q219+Q235+Q244+Q260+Q224+Q228+Q231</f>
        <v>151383.70000000001</v>
      </c>
      <c r="R205" s="277"/>
      <c r="S205" s="272">
        <f>S206+S212+S216+S219+S235+S244+S260+S224+S228+S231</f>
        <v>158513.4</v>
      </c>
      <c r="T205" s="272">
        <f>T206+T212+T216+T219+T235+T244+T260+T224+T228+T231</f>
        <v>202742.69999999998</v>
      </c>
    </row>
    <row r="206" spans="1:20" ht="39.75" customHeight="1">
      <c r="A206" s="9"/>
      <c r="B206" s="36"/>
      <c r="C206" s="37"/>
      <c r="D206" s="37"/>
      <c r="E206" s="38"/>
      <c r="F206" s="39"/>
      <c r="G206" s="39"/>
      <c r="H206" s="40"/>
      <c r="I206" s="57" t="s">
        <v>22</v>
      </c>
      <c r="J206" s="161"/>
      <c r="K206" s="226" t="s">
        <v>194</v>
      </c>
      <c r="L206" s="161"/>
      <c r="M206" s="228"/>
      <c r="N206" s="229"/>
      <c r="O206" s="229"/>
      <c r="P206" s="238"/>
      <c r="Q206" s="285">
        <f>Q207</f>
        <v>31710</v>
      </c>
      <c r="R206" s="282"/>
      <c r="S206" s="285">
        <f>S207</f>
        <v>32067.800000000003</v>
      </c>
      <c r="T206" s="285">
        <f>T207</f>
        <v>31674.199999999997</v>
      </c>
    </row>
    <row r="207" spans="1:20" ht="21" customHeight="1">
      <c r="A207" s="9"/>
      <c r="B207" s="36"/>
      <c r="C207" s="37"/>
      <c r="D207" s="37"/>
      <c r="E207" s="38"/>
      <c r="F207" s="39"/>
      <c r="G207" s="39"/>
      <c r="H207" s="40"/>
      <c r="I207" s="214" t="s">
        <v>186</v>
      </c>
      <c r="J207" s="161"/>
      <c r="K207" s="191" t="s">
        <v>195</v>
      </c>
      <c r="L207" s="161"/>
      <c r="M207" s="178"/>
      <c r="N207" s="179"/>
      <c r="O207" s="179"/>
      <c r="P207" s="211"/>
      <c r="Q207" s="272">
        <f>Q208+Q209+Q210+Q211</f>
        <v>31710</v>
      </c>
      <c r="R207" s="277"/>
      <c r="S207" s="272">
        <f t="shared" ref="S207:T207" si="63">S208+S209+S210+S211</f>
        <v>32067.800000000003</v>
      </c>
      <c r="T207" s="272">
        <f t="shared" si="63"/>
        <v>31674.199999999997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129" t="s">
        <v>167</v>
      </c>
      <c r="J208" s="109"/>
      <c r="K208" s="130" t="s">
        <v>195</v>
      </c>
      <c r="L208" s="109"/>
      <c r="M208" s="69">
        <v>275</v>
      </c>
      <c r="N208" s="70">
        <v>7</v>
      </c>
      <c r="O208" s="70">
        <v>2</v>
      </c>
      <c r="P208" s="132" t="s">
        <v>159</v>
      </c>
      <c r="Q208" s="286">
        <v>27031.4</v>
      </c>
      <c r="R208" s="287"/>
      <c r="S208" s="286">
        <v>27389.200000000001</v>
      </c>
      <c r="T208" s="272">
        <v>26995.599999999999</v>
      </c>
    </row>
    <row r="209" spans="1:20" ht="21" customHeight="1">
      <c r="A209" s="9"/>
      <c r="B209" s="36"/>
      <c r="C209" s="37"/>
      <c r="D209" s="37"/>
      <c r="E209" s="38"/>
      <c r="F209" s="39"/>
      <c r="G209" s="39"/>
      <c r="H209" s="40"/>
      <c r="I209" s="129" t="s">
        <v>138</v>
      </c>
      <c r="J209" s="109"/>
      <c r="K209" s="130" t="s">
        <v>195</v>
      </c>
      <c r="L209" s="109"/>
      <c r="M209" s="69">
        <v>275</v>
      </c>
      <c r="N209" s="70">
        <v>7</v>
      </c>
      <c r="O209" s="70">
        <v>2</v>
      </c>
      <c r="P209" s="132" t="s">
        <v>160</v>
      </c>
      <c r="Q209" s="286">
        <v>0</v>
      </c>
      <c r="R209" s="287"/>
      <c r="S209" s="286">
        <v>0</v>
      </c>
      <c r="T209" s="286">
        <v>0</v>
      </c>
    </row>
    <row r="210" spans="1:20" ht="42" customHeight="1">
      <c r="A210" s="9"/>
      <c r="B210" s="36"/>
      <c r="C210" s="37"/>
      <c r="D210" s="37"/>
      <c r="E210" s="38"/>
      <c r="F210" s="39"/>
      <c r="G210" s="39"/>
      <c r="H210" s="40"/>
      <c r="I210" s="225" t="s">
        <v>419</v>
      </c>
      <c r="J210" s="109"/>
      <c r="K210" s="130" t="s">
        <v>195</v>
      </c>
      <c r="L210" s="109"/>
      <c r="M210" s="69">
        <v>275</v>
      </c>
      <c r="N210" s="70">
        <v>7</v>
      </c>
      <c r="O210" s="70">
        <v>2</v>
      </c>
      <c r="P210" s="331" t="s">
        <v>420</v>
      </c>
      <c r="Q210" s="286">
        <v>4678.6000000000004</v>
      </c>
      <c r="R210" s="287"/>
      <c r="S210" s="286">
        <v>4678.6000000000004</v>
      </c>
      <c r="T210" s="286">
        <v>4678.6000000000004</v>
      </c>
    </row>
    <row r="211" spans="1:20" ht="21" customHeight="1">
      <c r="A211" s="9"/>
      <c r="B211" s="36"/>
      <c r="C211" s="37"/>
      <c r="D211" s="37"/>
      <c r="E211" s="38"/>
      <c r="F211" s="39"/>
      <c r="G211" s="39"/>
      <c r="H211" s="40"/>
      <c r="I211" s="225" t="s">
        <v>396</v>
      </c>
      <c r="J211" s="109"/>
      <c r="K211" s="130" t="s">
        <v>195</v>
      </c>
      <c r="L211" s="109"/>
      <c r="M211" s="69">
        <v>275</v>
      </c>
      <c r="N211" s="70">
        <v>7</v>
      </c>
      <c r="O211" s="70">
        <v>2</v>
      </c>
      <c r="P211" s="331" t="s">
        <v>399</v>
      </c>
      <c r="Q211" s="286">
        <v>0</v>
      </c>
      <c r="R211" s="287"/>
      <c r="S211" s="286">
        <v>0</v>
      </c>
      <c r="T211" s="286">
        <v>0</v>
      </c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93" t="s">
        <v>211</v>
      </c>
      <c r="J212" s="109"/>
      <c r="K212" s="226" t="s">
        <v>212</v>
      </c>
      <c r="L212" s="109"/>
      <c r="M212" s="69"/>
      <c r="N212" s="70"/>
      <c r="O212" s="70"/>
      <c r="P212" s="71"/>
      <c r="Q212" s="286">
        <f>Q213</f>
        <v>2490</v>
      </c>
      <c r="R212" s="287"/>
      <c r="S212" s="286">
        <f>S213</f>
        <v>2186.1</v>
      </c>
      <c r="T212" s="286">
        <f>T213</f>
        <v>1673.3</v>
      </c>
    </row>
    <row r="213" spans="1:20" ht="18.75" customHeight="1">
      <c r="A213" s="9"/>
      <c r="B213" s="36"/>
      <c r="C213" s="37"/>
      <c r="D213" s="37"/>
      <c r="E213" s="38"/>
      <c r="F213" s="39"/>
      <c r="G213" s="39"/>
      <c r="H213" s="40"/>
      <c r="I213" s="129" t="s">
        <v>143</v>
      </c>
      <c r="J213" s="109"/>
      <c r="K213" s="191" t="s">
        <v>213</v>
      </c>
      <c r="L213" s="109"/>
      <c r="M213" s="134"/>
      <c r="N213" s="135"/>
      <c r="O213" s="70"/>
      <c r="P213" s="71"/>
      <c r="Q213" s="286">
        <f>Q214+Q215</f>
        <v>2490</v>
      </c>
      <c r="R213" s="287"/>
      <c r="S213" s="286">
        <f>S214+S215</f>
        <v>2186.1</v>
      </c>
      <c r="T213" s="286">
        <f>T214+T215</f>
        <v>1673.3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129" t="s">
        <v>354</v>
      </c>
      <c r="J214" s="109"/>
      <c r="K214" s="191" t="s">
        <v>213</v>
      </c>
      <c r="L214" s="109"/>
      <c r="M214" s="134">
        <v>275</v>
      </c>
      <c r="N214" s="135">
        <v>7</v>
      </c>
      <c r="O214" s="70">
        <v>3</v>
      </c>
      <c r="P214" s="132" t="s">
        <v>159</v>
      </c>
      <c r="Q214" s="286">
        <v>2490</v>
      </c>
      <c r="R214" s="287"/>
      <c r="S214" s="286">
        <v>2186.1</v>
      </c>
      <c r="T214" s="286">
        <v>1673.3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129" t="s">
        <v>138</v>
      </c>
      <c r="J215" s="109"/>
      <c r="K215" s="191" t="s">
        <v>213</v>
      </c>
      <c r="L215" s="109"/>
      <c r="M215" s="134">
        <v>275</v>
      </c>
      <c r="N215" s="135">
        <v>7</v>
      </c>
      <c r="O215" s="70">
        <v>3</v>
      </c>
      <c r="P215" s="132" t="s">
        <v>160</v>
      </c>
      <c r="Q215" s="286">
        <v>0</v>
      </c>
      <c r="R215" s="287"/>
      <c r="S215" s="286">
        <v>0</v>
      </c>
      <c r="T215" s="286">
        <v>0</v>
      </c>
    </row>
    <row r="216" spans="1:20" ht="31.5" customHeight="1">
      <c r="A216" s="9"/>
      <c r="B216" s="36"/>
      <c r="C216" s="37"/>
      <c r="D216" s="37"/>
      <c r="E216" s="38"/>
      <c r="F216" s="39"/>
      <c r="G216" s="39"/>
      <c r="H216" s="40"/>
      <c r="I216" s="139" t="s">
        <v>23</v>
      </c>
      <c r="J216" s="109"/>
      <c r="K216" s="131" t="s">
        <v>196</v>
      </c>
      <c r="L216" s="109"/>
      <c r="M216" s="248"/>
      <c r="N216" s="249"/>
      <c r="O216" s="249"/>
      <c r="P216" s="144"/>
      <c r="Q216" s="288">
        <f>Q217</f>
        <v>4.5</v>
      </c>
      <c r="R216" s="289"/>
      <c r="S216" s="288">
        <f>S217</f>
        <v>4.5</v>
      </c>
      <c r="T216" s="288">
        <f>T217</f>
        <v>4.5</v>
      </c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103" t="s">
        <v>134</v>
      </c>
      <c r="J217" s="109"/>
      <c r="K217" s="130" t="s">
        <v>197</v>
      </c>
      <c r="L217" s="109"/>
      <c r="M217" s="69"/>
      <c r="N217" s="70"/>
      <c r="O217" s="70"/>
      <c r="P217" s="145"/>
      <c r="Q217" s="286">
        <f>Q218</f>
        <v>4.5</v>
      </c>
      <c r="R217" s="287"/>
      <c r="S217" s="286">
        <f t="shared" ref="S217:T217" si="64">S218</f>
        <v>4.5</v>
      </c>
      <c r="T217" s="286">
        <f t="shared" si="64"/>
        <v>4.5</v>
      </c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136" t="s">
        <v>135</v>
      </c>
      <c r="J218" s="109"/>
      <c r="K218" s="130" t="s">
        <v>197</v>
      </c>
      <c r="L218" s="109"/>
      <c r="M218" s="69">
        <v>275</v>
      </c>
      <c r="N218" s="70">
        <v>7</v>
      </c>
      <c r="O218" s="70">
        <v>2</v>
      </c>
      <c r="P218" s="145" t="s">
        <v>210</v>
      </c>
      <c r="Q218" s="286">
        <v>4.5</v>
      </c>
      <c r="R218" s="287"/>
      <c r="S218" s="286">
        <v>4.5</v>
      </c>
      <c r="T218" s="286">
        <v>4.5</v>
      </c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93" t="s">
        <v>24</v>
      </c>
      <c r="J219" s="109"/>
      <c r="K219" s="131" t="s">
        <v>198</v>
      </c>
      <c r="L219" s="109"/>
      <c r="M219" s="248"/>
      <c r="N219" s="249"/>
      <c r="O219" s="249"/>
      <c r="P219" s="144"/>
      <c r="Q219" s="288">
        <f>Q220</f>
        <v>480.3</v>
      </c>
      <c r="R219" s="289"/>
      <c r="S219" s="288">
        <f>S220</f>
        <v>130</v>
      </c>
      <c r="T219" s="288">
        <f>T220</f>
        <v>30</v>
      </c>
    </row>
    <row r="220" spans="1:20" ht="31.5" customHeight="1">
      <c r="A220" s="9"/>
      <c r="B220" s="36"/>
      <c r="C220" s="37"/>
      <c r="D220" s="37"/>
      <c r="E220" s="38"/>
      <c r="F220" s="39"/>
      <c r="G220" s="39"/>
      <c r="H220" s="40"/>
      <c r="I220" s="140" t="s">
        <v>187</v>
      </c>
      <c r="J220" s="109"/>
      <c r="K220" s="130" t="s">
        <v>199</v>
      </c>
      <c r="L220" s="109"/>
      <c r="M220" s="69"/>
      <c r="N220" s="70"/>
      <c r="O220" s="70"/>
      <c r="P220" s="145"/>
      <c r="Q220" s="286">
        <f>Q222+Q221+Q223</f>
        <v>480.3</v>
      </c>
      <c r="R220" s="287"/>
      <c r="S220" s="286">
        <f t="shared" ref="S220:T220" si="65">S222+S221+S223</f>
        <v>130</v>
      </c>
      <c r="T220" s="286">
        <f t="shared" si="65"/>
        <v>30</v>
      </c>
    </row>
    <row r="221" spans="1:20" ht="31.5" customHeight="1">
      <c r="A221" s="9"/>
      <c r="B221" s="36"/>
      <c r="C221" s="37"/>
      <c r="D221" s="37"/>
      <c r="E221" s="38"/>
      <c r="F221" s="39"/>
      <c r="G221" s="39"/>
      <c r="H221" s="40"/>
      <c r="I221" s="136" t="s">
        <v>138</v>
      </c>
      <c r="J221" s="109"/>
      <c r="K221" s="130" t="s">
        <v>199</v>
      </c>
      <c r="L221" s="109"/>
      <c r="M221" s="69">
        <v>275</v>
      </c>
      <c r="N221" s="70">
        <v>7</v>
      </c>
      <c r="O221" s="70">
        <v>3</v>
      </c>
      <c r="P221" s="145" t="s">
        <v>160</v>
      </c>
      <c r="Q221" s="286">
        <v>23.5</v>
      </c>
      <c r="R221" s="287"/>
      <c r="S221" s="286">
        <v>30</v>
      </c>
      <c r="T221" s="286">
        <v>30</v>
      </c>
    </row>
    <row r="222" spans="1:20" ht="31.5" customHeight="1">
      <c r="A222" s="9"/>
      <c r="B222" s="36"/>
      <c r="C222" s="37"/>
      <c r="D222" s="37"/>
      <c r="E222" s="38"/>
      <c r="F222" s="39"/>
      <c r="G222" s="39"/>
      <c r="H222" s="40"/>
      <c r="I222" s="136" t="s">
        <v>138</v>
      </c>
      <c r="J222" s="109"/>
      <c r="K222" s="130" t="s">
        <v>199</v>
      </c>
      <c r="L222" s="109"/>
      <c r="M222" s="69">
        <v>275</v>
      </c>
      <c r="N222" s="70">
        <v>7</v>
      </c>
      <c r="O222" s="70">
        <v>2</v>
      </c>
      <c r="P222" s="145" t="s">
        <v>160</v>
      </c>
      <c r="Q222" s="286">
        <v>447.8</v>
      </c>
      <c r="R222" s="287"/>
      <c r="S222" s="286">
        <v>100</v>
      </c>
      <c r="T222" s="272">
        <v>0</v>
      </c>
    </row>
    <row r="223" spans="1:20" ht="31.5" customHeight="1">
      <c r="A223" s="9"/>
      <c r="B223" s="36"/>
      <c r="C223" s="37"/>
      <c r="D223" s="37"/>
      <c r="E223" s="38"/>
      <c r="F223" s="39"/>
      <c r="G223" s="39"/>
      <c r="H223" s="40"/>
      <c r="I223" s="225" t="s">
        <v>396</v>
      </c>
      <c r="J223" s="161"/>
      <c r="K223" s="191" t="s">
        <v>199</v>
      </c>
      <c r="L223" s="161"/>
      <c r="M223" s="178">
        <v>275</v>
      </c>
      <c r="N223" s="179">
        <v>7</v>
      </c>
      <c r="O223" s="179">
        <v>2</v>
      </c>
      <c r="P223" s="383" t="s">
        <v>399</v>
      </c>
      <c r="Q223" s="272">
        <v>9</v>
      </c>
      <c r="R223" s="277"/>
      <c r="S223" s="272">
        <v>0</v>
      </c>
      <c r="T223" s="272">
        <v>0</v>
      </c>
    </row>
    <row r="224" spans="1:20" ht="31.5" customHeight="1">
      <c r="A224" s="9"/>
      <c r="B224" s="36"/>
      <c r="C224" s="37"/>
      <c r="D224" s="37"/>
      <c r="E224" s="38"/>
      <c r="F224" s="39"/>
      <c r="G224" s="39"/>
      <c r="H224" s="40"/>
      <c r="I224" s="87" t="s">
        <v>558</v>
      </c>
      <c r="J224" s="161"/>
      <c r="K224" s="189" t="s">
        <v>564</v>
      </c>
      <c r="L224" s="161"/>
      <c r="M224" s="178"/>
      <c r="N224" s="179"/>
      <c r="O224" s="179"/>
      <c r="P224" s="383"/>
      <c r="Q224" s="272">
        <f>Q225</f>
        <v>1117.2</v>
      </c>
      <c r="R224" s="277"/>
      <c r="S224" s="272">
        <f t="shared" ref="S224:T224" si="66">S225</f>
        <v>5635.4</v>
      </c>
      <c r="T224" s="272">
        <f t="shared" si="66"/>
        <v>1125.7</v>
      </c>
    </row>
    <row r="225" spans="1:20" ht="47.25" customHeight="1">
      <c r="A225" s="9"/>
      <c r="B225" s="36"/>
      <c r="C225" s="37"/>
      <c r="D225" s="37"/>
      <c r="E225" s="38"/>
      <c r="F225" s="39"/>
      <c r="G225" s="39"/>
      <c r="H225" s="40"/>
      <c r="I225" s="225" t="s">
        <v>559</v>
      </c>
      <c r="J225" s="161"/>
      <c r="K225" s="191" t="s">
        <v>565</v>
      </c>
      <c r="L225" s="161"/>
      <c r="M225" s="178"/>
      <c r="N225" s="179"/>
      <c r="O225" s="179"/>
      <c r="P225" s="383"/>
      <c r="Q225" s="272">
        <f>Q226+Q227</f>
        <v>1117.2</v>
      </c>
      <c r="R225" s="277"/>
      <c r="S225" s="272">
        <f t="shared" ref="S225:T225" si="67">S226+S227</f>
        <v>5635.4</v>
      </c>
      <c r="T225" s="272">
        <f t="shared" si="67"/>
        <v>1125.7</v>
      </c>
    </row>
    <row r="226" spans="1:20" ht="31.5" customHeight="1">
      <c r="A226" s="9"/>
      <c r="B226" s="36"/>
      <c r="C226" s="37"/>
      <c r="D226" s="37"/>
      <c r="E226" s="38"/>
      <c r="F226" s="39"/>
      <c r="G226" s="39"/>
      <c r="H226" s="40"/>
      <c r="I226" s="341" t="s">
        <v>138</v>
      </c>
      <c r="J226" s="161"/>
      <c r="K226" s="191" t="s">
        <v>565</v>
      </c>
      <c r="L226" s="161"/>
      <c r="M226" s="178">
        <v>275</v>
      </c>
      <c r="N226" s="179">
        <v>7</v>
      </c>
      <c r="O226" s="179">
        <v>2</v>
      </c>
      <c r="P226" s="383" t="s">
        <v>160</v>
      </c>
      <c r="Q226" s="272">
        <v>1117.2</v>
      </c>
      <c r="R226" s="277"/>
      <c r="S226" s="406">
        <v>4508.3</v>
      </c>
      <c r="T226" s="272">
        <v>1125.7</v>
      </c>
    </row>
    <row r="227" spans="1:20" ht="31.5" customHeight="1">
      <c r="A227" s="9"/>
      <c r="B227" s="36"/>
      <c r="C227" s="37"/>
      <c r="D227" s="37"/>
      <c r="E227" s="38"/>
      <c r="F227" s="39"/>
      <c r="G227" s="39"/>
      <c r="H227" s="40"/>
      <c r="I227" s="225" t="s">
        <v>396</v>
      </c>
      <c r="J227" s="161"/>
      <c r="K227" s="191" t="s">
        <v>565</v>
      </c>
      <c r="L227" s="161"/>
      <c r="M227" s="178">
        <v>275</v>
      </c>
      <c r="N227" s="179">
        <v>7</v>
      </c>
      <c r="O227" s="179">
        <v>2</v>
      </c>
      <c r="P227" s="383" t="s">
        <v>399</v>
      </c>
      <c r="Q227" s="272"/>
      <c r="R227" s="277"/>
      <c r="S227" s="406">
        <v>1127.0999999999999</v>
      </c>
      <c r="T227" s="272"/>
    </row>
    <row r="228" spans="1:20" ht="31.5" customHeight="1">
      <c r="A228" s="9"/>
      <c r="B228" s="36"/>
      <c r="C228" s="37"/>
      <c r="D228" s="37"/>
      <c r="E228" s="38"/>
      <c r="F228" s="39"/>
      <c r="G228" s="39"/>
      <c r="H228" s="40"/>
      <c r="I228" s="340" t="s">
        <v>560</v>
      </c>
      <c r="J228" s="161"/>
      <c r="K228" s="189" t="s">
        <v>566</v>
      </c>
      <c r="L228" s="161"/>
      <c r="M228" s="178"/>
      <c r="N228" s="179"/>
      <c r="O228" s="179"/>
      <c r="P228" s="383"/>
      <c r="Q228" s="272">
        <f>Q229</f>
        <v>0</v>
      </c>
      <c r="R228" s="277"/>
      <c r="S228" s="272">
        <f t="shared" ref="S228:T229" si="68">S229</f>
        <v>2004</v>
      </c>
      <c r="T228" s="272">
        <f t="shared" si="68"/>
        <v>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225" t="s">
        <v>561</v>
      </c>
      <c r="J229" s="161"/>
      <c r="K229" s="191" t="s">
        <v>567</v>
      </c>
      <c r="L229" s="161"/>
      <c r="M229" s="178"/>
      <c r="N229" s="179"/>
      <c r="O229" s="179"/>
      <c r="P229" s="383"/>
      <c r="Q229" s="272">
        <f>Q230</f>
        <v>0</v>
      </c>
      <c r="R229" s="277"/>
      <c r="S229" s="272">
        <f t="shared" si="68"/>
        <v>2004</v>
      </c>
      <c r="T229" s="272">
        <f t="shared" si="68"/>
        <v>0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341" t="s">
        <v>138</v>
      </c>
      <c r="J230" s="161"/>
      <c r="K230" s="191" t="s">
        <v>567</v>
      </c>
      <c r="L230" s="161"/>
      <c r="M230" s="178">
        <v>275</v>
      </c>
      <c r="N230" s="179">
        <v>7</v>
      </c>
      <c r="O230" s="179">
        <v>2</v>
      </c>
      <c r="P230" s="383" t="s">
        <v>160</v>
      </c>
      <c r="Q230" s="272">
        <v>0</v>
      </c>
      <c r="R230" s="277"/>
      <c r="S230" s="272">
        <v>2004</v>
      </c>
      <c r="T230" s="272">
        <v>0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340" t="s">
        <v>562</v>
      </c>
      <c r="J231" s="161"/>
      <c r="K231" s="189" t="s">
        <v>568</v>
      </c>
      <c r="L231" s="161"/>
      <c r="M231" s="178"/>
      <c r="N231" s="179"/>
      <c r="O231" s="179"/>
      <c r="P231" s="383"/>
      <c r="Q231" s="272">
        <f>Q232</f>
        <v>2359.9</v>
      </c>
      <c r="R231" s="277"/>
      <c r="S231" s="272">
        <f t="shared" ref="S231:T231" si="69">S232</f>
        <v>0</v>
      </c>
      <c r="T231" s="272">
        <f t="shared" si="69"/>
        <v>16241.400000000001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341" t="s">
        <v>563</v>
      </c>
      <c r="J232" s="161"/>
      <c r="K232" s="191" t="s">
        <v>569</v>
      </c>
      <c r="L232" s="161"/>
      <c r="M232" s="178"/>
      <c r="N232" s="179"/>
      <c r="O232" s="179"/>
      <c r="P232" s="383"/>
      <c r="Q232" s="272">
        <f>Q233+Q234</f>
        <v>2359.9</v>
      </c>
      <c r="R232" s="277"/>
      <c r="S232" s="272">
        <f t="shared" ref="S232:T232" si="70">S233+S234</f>
        <v>0</v>
      </c>
      <c r="T232" s="272">
        <f t="shared" si="70"/>
        <v>16241.400000000001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73" t="s">
        <v>138</v>
      </c>
      <c r="J233" s="161"/>
      <c r="K233" s="191" t="s">
        <v>569</v>
      </c>
      <c r="L233" s="161"/>
      <c r="M233" s="178">
        <v>275</v>
      </c>
      <c r="N233" s="179">
        <v>7</v>
      </c>
      <c r="O233" s="179">
        <v>2</v>
      </c>
      <c r="P233" s="383" t="s">
        <v>160</v>
      </c>
      <c r="Q233" s="272">
        <v>2359.9</v>
      </c>
      <c r="R233" s="277"/>
      <c r="S233" s="272">
        <v>0</v>
      </c>
      <c r="T233" s="406">
        <v>13921.2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225" t="s">
        <v>396</v>
      </c>
      <c r="J234" s="161"/>
      <c r="K234" s="191" t="s">
        <v>569</v>
      </c>
      <c r="L234" s="161"/>
      <c r="M234" s="178">
        <v>275</v>
      </c>
      <c r="N234" s="179">
        <v>7</v>
      </c>
      <c r="O234" s="179">
        <v>2</v>
      </c>
      <c r="P234" s="383" t="s">
        <v>399</v>
      </c>
      <c r="Q234" s="272"/>
      <c r="R234" s="277"/>
      <c r="S234" s="272"/>
      <c r="T234" s="406">
        <v>2320.1999999999998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93" t="s">
        <v>355</v>
      </c>
      <c r="J235" s="109"/>
      <c r="K235" s="131" t="s">
        <v>200</v>
      </c>
      <c r="L235" s="109"/>
      <c r="M235" s="248"/>
      <c r="N235" s="249"/>
      <c r="O235" s="249"/>
      <c r="P235" s="144"/>
      <c r="Q235" s="288">
        <f>Q238+Q242+Q236</f>
        <v>2816.1</v>
      </c>
      <c r="R235" s="289"/>
      <c r="S235" s="288">
        <f t="shared" ref="S235:T235" si="71">S238+S242+S236</f>
        <v>595.4</v>
      </c>
      <c r="T235" s="288">
        <f t="shared" si="71"/>
        <v>30100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341" t="s">
        <v>570</v>
      </c>
      <c r="J236" s="161"/>
      <c r="K236" s="191" t="s">
        <v>571</v>
      </c>
      <c r="L236" s="109"/>
      <c r="M236" s="248"/>
      <c r="N236" s="249"/>
      <c r="O236" s="249"/>
      <c r="P236" s="144"/>
      <c r="Q236" s="288">
        <f>Q237</f>
        <v>0</v>
      </c>
      <c r="R236" s="289"/>
      <c r="S236" s="288">
        <f t="shared" ref="S236:T236" si="72">S237</f>
        <v>0</v>
      </c>
      <c r="T236" s="288">
        <f t="shared" si="72"/>
        <v>30000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341" t="s">
        <v>138</v>
      </c>
      <c r="J237" s="109"/>
      <c r="K237" s="191" t="s">
        <v>571</v>
      </c>
      <c r="L237" s="109"/>
      <c r="M237" s="248">
        <v>275</v>
      </c>
      <c r="N237" s="249">
        <v>7</v>
      </c>
      <c r="O237" s="249">
        <v>2</v>
      </c>
      <c r="P237" s="144" t="s">
        <v>160</v>
      </c>
      <c r="Q237" s="288">
        <v>0</v>
      </c>
      <c r="R237" s="289"/>
      <c r="S237" s="288">
        <v>0</v>
      </c>
      <c r="T237" s="288">
        <v>30000</v>
      </c>
    </row>
    <row r="238" spans="1:20" ht="31.5" customHeight="1">
      <c r="A238" s="9"/>
      <c r="B238" s="36"/>
      <c r="C238" s="37"/>
      <c r="D238" s="37"/>
      <c r="E238" s="38"/>
      <c r="F238" s="39"/>
      <c r="G238" s="39"/>
      <c r="H238" s="40"/>
      <c r="I238" s="129" t="s">
        <v>168</v>
      </c>
      <c r="J238" s="109"/>
      <c r="K238" s="130" t="s">
        <v>201</v>
      </c>
      <c r="L238" s="109"/>
      <c r="M238" s="69"/>
      <c r="N238" s="70"/>
      <c r="O238" s="70"/>
      <c r="P238" s="132"/>
      <c r="Q238" s="286">
        <f>Q239+Q240+Q241</f>
        <v>2816.1</v>
      </c>
      <c r="R238" s="287"/>
      <c r="S238" s="286">
        <f t="shared" ref="S238:T238" si="73">S239+S240+S241</f>
        <v>595.4</v>
      </c>
      <c r="T238" s="286">
        <f t="shared" si="73"/>
        <v>100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96" t="s">
        <v>138</v>
      </c>
      <c r="J239" s="161"/>
      <c r="K239" s="191" t="s">
        <v>201</v>
      </c>
      <c r="L239" s="161"/>
      <c r="M239" s="178">
        <v>275</v>
      </c>
      <c r="N239" s="179">
        <v>7</v>
      </c>
      <c r="O239" s="179">
        <v>2</v>
      </c>
      <c r="P239" s="211" t="s">
        <v>160</v>
      </c>
      <c r="Q239" s="272">
        <v>2064.1</v>
      </c>
      <c r="R239" s="277"/>
      <c r="S239" s="272">
        <v>495.4</v>
      </c>
      <c r="T239" s="272">
        <v>0</v>
      </c>
    </row>
    <row r="240" spans="1:20" ht="31.5" customHeight="1">
      <c r="A240" s="9"/>
      <c r="B240" s="36"/>
      <c r="C240" s="37"/>
      <c r="D240" s="37"/>
      <c r="E240" s="38"/>
      <c r="F240" s="39"/>
      <c r="G240" s="39"/>
      <c r="H240" s="40"/>
      <c r="I240" s="136" t="s">
        <v>138</v>
      </c>
      <c r="J240" s="109"/>
      <c r="K240" s="130" t="s">
        <v>201</v>
      </c>
      <c r="L240" s="109"/>
      <c r="M240" s="69">
        <v>275</v>
      </c>
      <c r="N240" s="70">
        <v>7</v>
      </c>
      <c r="O240" s="70">
        <v>3</v>
      </c>
      <c r="P240" s="132" t="s">
        <v>160</v>
      </c>
      <c r="Q240" s="286">
        <v>302</v>
      </c>
      <c r="R240" s="287"/>
      <c r="S240" s="286">
        <v>100</v>
      </c>
      <c r="T240" s="286">
        <v>100</v>
      </c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225" t="s">
        <v>396</v>
      </c>
      <c r="J241" s="161"/>
      <c r="K241" s="191" t="s">
        <v>201</v>
      </c>
      <c r="L241" s="161"/>
      <c r="M241" s="178">
        <v>275</v>
      </c>
      <c r="N241" s="179">
        <v>7</v>
      </c>
      <c r="O241" s="179">
        <v>2</v>
      </c>
      <c r="P241" s="211" t="s">
        <v>399</v>
      </c>
      <c r="Q241" s="272">
        <v>450</v>
      </c>
      <c r="R241" s="277"/>
      <c r="S241" s="272">
        <v>0</v>
      </c>
      <c r="T241" s="272">
        <v>0</v>
      </c>
      <c r="X241" s="379"/>
    </row>
    <row r="242" spans="1:24" ht="65.25" customHeight="1">
      <c r="A242" s="9"/>
      <c r="B242" s="36"/>
      <c r="C242" s="37"/>
      <c r="D242" s="37"/>
      <c r="E242" s="38"/>
      <c r="F242" s="39"/>
      <c r="G242" s="39"/>
      <c r="H242" s="40"/>
      <c r="I242" s="96" t="s">
        <v>506</v>
      </c>
      <c r="J242" s="109"/>
      <c r="K242" s="130" t="s">
        <v>376</v>
      </c>
      <c r="L242" s="109"/>
      <c r="M242" s="69"/>
      <c r="N242" s="70"/>
      <c r="O242" s="70"/>
      <c r="P242" s="132"/>
      <c r="Q242" s="286">
        <f>Q243</f>
        <v>0</v>
      </c>
      <c r="R242" s="287"/>
      <c r="S242" s="286">
        <f t="shared" ref="S242:T242" si="74">S243</f>
        <v>0</v>
      </c>
      <c r="T242" s="286">
        <f t="shared" si="74"/>
        <v>0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96" t="s">
        <v>138</v>
      </c>
      <c r="J243" s="109"/>
      <c r="K243" s="130" t="s">
        <v>376</v>
      </c>
      <c r="L243" s="109"/>
      <c r="M243" s="69">
        <v>275</v>
      </c>
      <c r="N243" s="70">
        <v>7</v>
      </c>
      <c r="O243" s="70">
        <v>2</v>
      </c>
      <c r="P243" s="132" t="s">
        <v>160</v>
      </c>
      <c r="Q243" s="286"/>
      <c r="R243" s="287"/>
      <c r="S243" s="286"/>
      <c r="T243" s="286"/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93" t="s">
        <v>356</v>
      </c>
      <c r="J244" s="109"/>
      <c r="K244" s="131" t="s">
        <v>202</v>
      </c>
      <c r="L244" s="109"/>
      <c r="M244" s="248"/>
      <c r="N244" s="249"/>
      <c r="O244" s="249"/>
      <c r="P244" s="143"/>
      <c r="Q244" s="288">
        <f>Q245+Q251</f>
        <v>104952.2</v>
      </c>
      <c r="R244" s="289"/>
      <c r="S244" s="288">
        <f>S245+S251</f>
        <v>110436.7</v>
      </c>
      <c r="T244" s="288">
        <f>T245+T251</f>
        <v>116440.09999999999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141" t="s">
        <v>188</v>
      </c>
      <c r="J245" s="109"/>
      <c r="K245" s="130" t="s">
        <v>203</v>
      </c>
      <c r="L245" s="109"/>
      <c r="M245" s="69"/>
      <c r="N245" s="70"/>
      <c r="O245" s="70"/>
      <c r="P245" s="132"/>
      <c r="Q245" s="286">
        <f>Q246+Q250+Q247+Q248+Q249</f>
        <v>95695.5</v>
      </c>
      <c r="R245" s="287"/>
      <c r="S245" s="286">
        <f t="shared" ref="S245:T245" si="75">S246+S250+S247+S248+S249</f>
        <v>101180</v>
      </c>
      <c r="T245" s="286">
        <f t="shared" si="75"/>
        <v>107183.4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324" t="s">
        <v>144</v>
      </c>
      <c r="J246" s="161"/>
      <c r="K246" s="191" t="s">
        <v>203</v>
      </c>
      <c r="L246" s="161"/>
      <c r="M246" s="178">
        <v>275</v>
      </c>
      <c r="N246" s="179">
        <v>7</v>
      </c>
      <c r="O246" s="179">
        <v>2</v>
      </c>
      <c r="P246" s="211" t="s">
        <v>159</v>
      </c>
      <c r="Q246" s="272">
        <v>85094.6</v>
      </c>
      <c r="R246" s="277"/>
      <c r="S246" s="272">
        <v>90035.5</v>
      </c>
      <c r="T246" s="272">
        <v>95474.9</v>
      </c>
      <c r="X246" s="379"/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96" t="s">
        <v>138</v>
      </c>
      <c r="J247" s="109"/>
      <c r="K247" s="130" t="s">
        <v>203</v>
      </c>
      <c r="L247" s="109"/>
      <c r="M247" s="69">
        <v>275</v>
      </c>
      <c r="N247" s="70">
        <v>7</v>
      </c>
      <c r="O247" s="70">
        <v>2</v>
      </c>
      <c r="P247" s="132" t="s">
        <v>160</v>
      </c>
      <c r="Q247" s="286"/>
      <c r="R247" s="287"/>
      <c r="S247" s="286"/>
      <c r="T247" s="286"/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225" t="s">
        <v>419</v>
      </c>
      <c r="J248" s="161"/>
      <c r="K248" s="191" t="s">
        <v>203</v>
      </c>
      <c r="L248" s="161"/>
      <c r="M248" s="178">
        <v>275</v>
      </c>
      <c r="N248" s="179">
        <v>7</v>
      </c>
      <c r="O248" s="179">
        <v>2</v>
      </c>
      <c r="P248" s="211" t="s">
        <v>420</v>
      </c>
      <c r="Q248" s="272">
        <v>9936.4</v>
      </c>
      <c r="R248" s="277"/>
      <c r="S248" s="272">
        <v>10480</v>
      </c>
      <c r="T248" s="272">
        <v>11044</v>
      </c>
      <c r="X248" s="379"/>
    </row>
    <row r="249" spans="1:24" ht="31.5" customHeight="1">
      <c r="A249" s="9"/>
      <c r="B249" s="36"/>
      <c r="C249" s="37"/>
      <c r="D249" s="37"/>
      <c r="E249" s="38"/>
      <c r="F249" s="39"/>
      <c r="G249" s="39"/>
      <c r="H249" s="40"/>
      <c r="I249" s="225" t="s">
        <v>396</v>
      </c>
      <c r="J249" s="109"/>
      <c r="K249" s="130" t="s">
        <v>203</v>
      </c>
      <c r="L249" s="109"/>
      <c r="M249" s="69">
        <v>275</v>
      </c>
      <c r="N249" s="70">
        <v>7</v>
      </c>
      <c r="O249" s="70">
        <v>2</v>
      </c>
      <c r="P249" s="132" t="s">
        <v>399</v>
      </c>
      <c r="Q249" s="286"/>
      <c r="R249" s="287"/>
      <c r="S249" s="286"/>
      <c r="T249" s="286"/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133" t="s">
        <v>73</v>
      </c>
      <c r="J250" s="109"/>
      <c r="K250" s="130" t="s">
        <v>203</v>
      </c>
      <c r="L250" s="109"/>
      <c r="M250" s="69">
        <v>275</v>
      </c>
      <c r="N250" s="70">
        <v>7</v>
      </c>
      <c r="O250" s="70">
        <v>2</v>
      </c>
      <c r="P250" s="132" t="s">
        <v>86</v>
      </c>
      <c r="Q250" s="286">
        <v>664.5</v>
      </c>
      <c r="R250" s="287"/>
      <c r="S250" s="286">
        <v>664.5</v>
      </c>
      <c r="T250" s="286">
        <v>664.5</v>
      </c>
    </row>
    <row r="251" spans="1:24" ht="54.75" customHeight="1">
      <c r="A251" s="9"/>
      <c r="B251" s="36"/>
      <c r="C251" s="37"/>
      <c r="D251" s="37"/>
      <c r="E251" s="38"/>
      <c r="F251" s="39"/>
      <c r="G251" s="39"/>
      <c r="H251" s="40"/>
      <c r="I251" s="129" t="s">
        <v>189</v>
      </c>
      <c r="J251" s="109"/>
      <c r="K251" s="142" t="s">
        <v>204</v>
      </c>
      <c r="L251" s="109"/>
      <c r="M251" s="69">
        <v>275</v>
      </c>
      <c r="N251" s="70">
        <v>7</v>
      </c>
      <c r="O251" s="70">
        <v>2</v>
      </c>
      <c r="P251" s="132"/>
      <c r="Q251" s="286">
        <f>Q252+Q254+Q256+Q258+Q253+Q255+Q259+Q257</f>
        <v>9256.7000000000007</v>
      </c>
      <c r="R251" s="287"/>
      <c r="S251" s="286">
        <f t="shared" ref="S251:T251" si="76">S252+S254+S256+S258+S253+S255+S259+S257</f>
        <v>9256.7000000000007</v>
      </c>
      <c r="T251" s="286">
        <f t="shared" si="76"/>
        <v>9256.7000000000007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324" t="s">
        <v>190</v>
      </c>
      <c r="J252" s="161"/>
      <c r="K252" s="185" t="s">
        <v>204</v>
      </c>
      <c r="L252" s="161"/>
      <c r="M252" s="178">
        <v>275</v>
      </c>
      <c r="N252" s="179">
        <v>7</v>
      </c>
      <c r="O252" s="179">
        <v>2</v>
      </c>
      <c r="P252" s="211" t="s">
        <v>160</v>
      </c>
      <c r="Q252" s="272">
        <v>315.5</v>
      </c>
      <c r="R252" s="277"/>
      <c r="S252" s="272">
        <v>315.5</v>
      </c>
      <c r="T252" s="272">
        <v>315.5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225" t="s">
        <v>429</v>
      </c>
      <c r="J253" s="161"/>
      <c r="K253" s="185" t="s">
        <v>204</v>
      </c>
      <c r="L253" s="161"/>
      <c r="M253" s="178">
        <v>275</v>
      </c>
      <c r="N253" s="179">
        <v>7</v>
      </c>
      <c r="O253" s="179">
        <v>2</v>
      </c>
      <c r="P253" s="211" t="s">
        <v>399</v>
      </c>
      <c r="Q253" s="272">
        <v>52</v>
      </c>
      <c r="R253" s="277"/>
      <c r="S253" s="272">
        <v>52</v>
      </c>
      <c r="T253" s="272">
        <v>52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324" t="s">
        <v>191</v>
      </c>
      <c r="J254" s="109"/>
      <c r="K254" s="142" t="s">
        <v>204</v>
      </c>
      <c r="L254" s="109"/>
      <c r="M254" s="69">
        <v>275</v>
      </c>
      <c r="N254" s="70">
        <v>7</v>
      </c>
      <c r="O254" s="70">
        <v>2</v>
      </c>
      <c r="P254" s="132" t="s">
        <v>160</v>
      </c>
      <c r="Q254" s="286">
        <v>6212.2</v>
      </c>
      <c r="R254" s="287"/>
      <c r="S254" s="286">
        <v>6212.2</v>
      </c>
      <c r="T254" s="286">
        <v>6212.2</v>
      </c>
    </row>
    <row r="255" spans="1:24" ht="31.5" customHeight="1">
      <c r="A255" s="9"/>
      <c r="B255" s="36"/>
      <c r="C255" s="37"/>
      <c r="D255" s="37"/>
      <c r="E255" s="38"/>
      <c r="F255" s="39"/>
      <c r="G255" s="39"/>
      <c r="H255" s="40"/>
      <c r="I255" s="225" t="s">
        <v>430</v>
      </c>
      <c r="J255" s="109"/>
      <c r="K255" s="142" t="s">
        <v>204</v>
      </c>
      <c r="L255" s="109"/>
      <c r="M255" s="69">
        <v>275</v>
      </c>
      <c r="N255" s="70">
        <v>7</v>
      </c>
      <c r="O255" s="70">
        <v>2</v>
      </c>
      <c r="P255" s="132" t="s">
        <v>399</v>
      </c>
      <c r="Q255" s="286">
        <v>530</v>
      </c>
      <c r="R255" s="287"/>
      <c r="S255" s="286">
        <v>530</v>
      </c>
      <c r="T255" s="286">
        <v>530</v>
      </c>
    </row>
    <row r="256" spans="1:24" ht="31.5" customHeight="1">
      <c r="A256" s="9"/>
      <c r="B256" s="36"/>
      <c r="C256" s="37"/>
      <c r="D256" s="37"/>
      <c r="E256" s="38"/>
      <c r="F256" s="39"/>
      <c r="G256" s="39"/>
      <c r="H256" s="40"/>
      <c r="I256" s="324" t="s">
        <v>357</v>
      </c>
      <c r="J256" s="109"/>
      <c r="K256" s="142" t="s">
        <v>204</v>
      </c>
      <c r="L256" s="109"/>
      <c r="M256" s="69">
        <v>275</v>
      </c>
      <c r="N256" s="70">
        <v>7</v>
      </c>
      <c r="O256" s="70">
        <v>2</v>
      </c>
      <c r="P256" s="132" t="s">
        <v>160</v>
      </c>
      <c r="Q256" s="286">
        <v>30</v>
      </c>
      <c r="R256" s="287"/>
      <c r="S256" s="286">
        <v>30</v>
      </c>
      <c r="T256" s="286">
        <v>30</v>
      </c>
    </row>
    <row r="257" spans="1:20" ht="31.5" customHeight="1">
      <c r="A257" s="9"/>
      <c r="B257" s="36"/>
      <c r="C257" s="37"/>
      <c r="D257" s="37"/>
      <c r="E257" s="38"/>
      <c r="F257" s="39"/>
      <c r="G257" s="39"/>
      <c r="H257" s="40"/>
      <c r="I257" s="324" t="s">
        <v>431</v>
      </c>
      <c r="J257" s="109"/>
      <c r="K257" s="142" t="s">
        <v>204</v>
      </c>
      <c r="L257" s="109"/>
      <c r="M257" s="69">
        <v>275</v>
      </c>
      <c r="N257" s="70">
        <v>7</v>
      </c>
      <c r="O257" s="70">
        <v>2</v>
      </c>
      <c r="P257" s="132" t="s">
        <v>399</v>
      </c>
      <c r="Q257" s="286">
        <v>30</v>
      </c>
      <c r="R257" s="287"/>
      <c r="S257" s="286">
        <v>30</v>
      </c>
      <c r="T257" s="286">
        <v>30</v>
      </c>
    </row>
    <row r="258" spans="1:20" ht="31.5" customHeight="1">
      <c r="A258" s="9"/>
      <c r="B258" s="36"/>
      <c r="C258" s="37"/>
      <c r="D258" s="37"/>
      <c r="E258" s="38"/>
      <c r="F258" s="39"/>
      <c r="G258" s="39"/>
      <c r="H258" s="40"/>
      <c r="I258" s="129" t="s">
        <v>358</v>
      </c>
      <c r="J258" s="109"/>
      <c r="K258" s="142" t="s">
        <v>204</v>
      </c>
      <c r="L258" s="109"/>
      <c r="M258" s="69">
        <v>275</v>
      </c>
      <c r="N258" s="70">
        <v>10</v>
      </c>
      <c r="O258" s="70">
        <v>3</v>
      </c>
      <c r="P258" s="132" t="s">
        <v>160</v>
      </c>
      <c r="Q258" s="286">
        <v>1883</v>
      </c>
      <c r="R258" s="287"/>
      <c r="S258" s="286">
        <v>1883</v>
      </c>
      <c r="T258" s="286">
        <v>1883</v>
      </c>
    </row>
    <row r="259" spans="1:20" ht="31.5" customHeight="1">
      <c r="A259" s="9"/>
      <c r="B259" s="36"/>
      <c r="C259" s="37"/>
      <c r="D259" s="37"/>
      <c r="E259" s="38"/>
      <c r="F259" s="39"/>
      <c r="G259" s="39"/>
      <c r="H259" s="40"/>
      <c r="I259" s="225" t="s">
        <v>511</v>
      </c>
      <c r="J259" s="109"/>
      <c r="K259" s="142" t="s">
        <v>204</v>
      </c>
      <c r="L259" s="109"/>
      <c r="M259" s="69">
        <v>275</v>
      </c>
      <c r="N259" s="70">
        <v>10</v>
      </c>
      <c r="O259" s="70">
        <v>3</v>
      </c>
      <c r="P259" s="132" t="s">
        <v>399</v>
      </c>
      <c r="Q259" s="286">
        <v>204</v>
      </c>
      <c r="R259" s="287"/>
      <c r="S259" s="286">
        <v>204</v>
      </c>
      <c r="T259" s="286">
        <v>204</v>
      </c>
    </row>
    <row r="260" spans="1:20" ht="31.5" customHeight="1">
      <c r="A260" s="9"/>
      <c r="B260" s="36"/>
      <c r="C260" s="37"/>
      <c r="D260" s="37"/>
      <c r="E260" s="38"/>
      <c r="F260" s="39"/>
      <c r="G260" s="39"/>
      <c r="H260" s="40"/>
      <c r="I260" s="139" t="s">
        <v>394</v>
      </c>
      <c r="J260" s="109"/>
      <c r="K260" s="130" t="s">
        <v>397</v>
      </c>
      <c r="L260" s="109"/>
      <c r="M260" s="69"/>
      <c r="N260" s="70"/>
      <c r="O260" s="70"/>
      <c r="P260" s="132"/>
      <c r="Q260" s="286">
        <f>Q261</f>
        <v>5453.5</v>
      </c>
      <c r="R260" s="287"/>
      <c r="S260" s="286">
        <f t="shared" ref="S260:T261" si="77">S261</f>
        <v>5453.5</v>
      </c>
      <c r="T260" s="286">
        <f t="shared" si="77"/>
        <v>5453.5</v>
      </c>
    </row>
    <row r="261" spans="1:20" ht="31.5" customHeight="1">
      <c r="A261" s="9"/>
      <c r="B261" s="36"/>
      <c r="C261" s="37"/>
      <c r="D261" s="37"/>
      <c r="E261" s="38"/>
      <c r="F261" s="39"/>
      <c r="G261" s="39"/>
      <c r="H261" s="40"/>
      <c r="I261" s="225" t="s">
        <v>395</v>
      </c>
      <c r="J261" s="109"/>
      <c r="K261" s="130" t="s">
        <v>398</v>
      </c>
      <c r="L261" s="109"/>
      <c r="M261" s="69"/>
      <c r="N261" s="70"/>
      <c r="O261" s="70"/>
      <c r="P261" s="132"/>
      <c r="Q261" s="286">
        <f>Q262</f>
        <v>5453.5</v>
      </c>
      <c r="R261" s="287"/>
      <c r="S261" s="286">
        <f t="shared" si="77"/>
        <v>5453.5</v>
      </c>
      <c r="T261" s="286">
        <f t="shared" si="77"/>
        <v>5453.5</v>
      </c>
    </row>
    <row r="262" spans="1:20" ht="31.5" customHeight="1">
      <c r="A262" s="9"/>
      <c r="B262" s="36"/>
      <c r="C262" s="37"/>
      <c r="D262" s="37"/>
      <c r="E262" s="38"/>
      <c r="F262" s="39"/>
      <c r="G262" s="39"/>
      <c r="H262" s="40"/>
      <c r="I262" s="225" t="s">
        <v>396</v>
      </c>
      <c r="J262" s="109"/>
      <c r="K262" s="130" t="s">
        <v>398</v>
      </c>
      <c r="L262" s="109"/>
      <c r="M262" s="69">
        <v>275</v>
      </c>
      <c r="N262" s="70">
        <v>7</v>
      </c>
      <c r="O262" s="70">
        <v>3</v>
      </c>
      <c r="P262" s="132" t="s">
        <v>399</v>
      </c>
      <c r="Q262" s="286">
        <v>5453.5</v>
      </c>
      <c r="R262" s="287"/>
      <c r="S262" s="286">
        <v>5453.5</v>
      </c>
      <c r="T262" s="286">
        <v>5453.5</v>
      </c>
    </row>
    <row r="263" spans="1:20" ht="31.5" customHeight="1">
      <c r="A263" s="9"/>
      <c r="B263" s="36"/>
      <c r="C263" s="37"/>
      <c r="D263" s="37"/>
      <c r="E263" s="38"/>
      <c r="F263" s="39"/>
      <c r="G263" s="39"/>
      <c r="H263" s="40"/>
      <c r="I263" s="103" t="s">
        <v>353</v>
      </c>
      <c r="J263" s="109"/>
      <c r="K263" s="130" t="s">
        <v>205</v>
      </c>
      <c r="L263" s="109"/>
      <c r="M263" s="69"/>
      <c r="N263" s="70"/>
      <c r="O263" s="70"/>
      <c r="P263" s="132"/>
      <c r="Q263" s="286">
        <f>Q264+Q268+Q272</f>
        <v>384</v>
      </c>
      <c r="R263" s="287"/>
      <c r="S263" s="286">
        <f t="shared" ref="S263:T263" si="78">S264+S268+S272</f>
        <v>364</v>
      </c>
      <c r="T263" s="286">
        <f t="shared" si="78"/>
        <v>364</v>
      </c>
    </row>
    <row r="264" spans="1:20" ht="31.5" customHeight="1">
      <c r="A264" s="9"/>
      <c r="B264" s="36"/>
      <c r="C264" s="37"/>
      <c r="D264" s="37"/>
      <c r="E264" s="38"/>
      <c r="F264" s="39"/>
      <c r="G264" s="39"/>
      <c r="H264" s="40"/>
      <c r="I264" s="52" t="s">
        <v>49</v>
      </c>
      <c r="J264" s="109"/>
      <c r="K264" s="183" t="s">
        <v>206</v>
      </c>
      <c r="L264" s="251"/>
      <c r="M264" s="248"/>
      <c r="N264" s="249"/>
      <c r="O264" s="249"/>
      <c r="P264" s="143"/>
      <c r="Q264" s="288">
        <f>Q265</f>
        <v>0</v>
      </c>
      <c r="R264" s="289"/>
      <c r="S264" s="288">
        <f>S265</f>
        <v>0</v>
      </c>
      <c r="T264" s="288">
        <f>T265</f>
        <v>0</v>
      </c>
    </row>
    <row r="265" spans="1:20" ht="31.5" customHeight="1">
      <c r="A265" s="9"/>
      <c r="B265" s="36"/>
      <c r="C265" s="37"/>
      <c r="D265" s="37"/>
      <c r="E265" s="38"/>
      <c r="F265" s="39"/>
      <c r="G265" s="39"/>
      <c r="H265" s="40"/>
      <c r="I265" s="103" t="s">
        <v>192</v>
      </c>
      <c r="J265" s="109"/>
      <c r="K265" s="130" t="s">
        <v>207</v>
      </c>
      <c r="L265" s="109"/>
      <c r="M265" s="69"/>
      <c r="N265" s="70"/>
      <c r="O265" s="70"/>
      <c r="P265" s="132"/>
      <c r="Q265" s="286">
        <f>Q266+Q267</f>
        <v>0</v>
      </c>
      <c r="R265" s="287"/>
      <c r="S265" s="286">
        <f t="shared" ref="S265:T265" si="79">S266+S267</f>
        <v>0</v>
      </c>
      <c r="T265" s="286">
        <f t="shared" si="79"/>
        <v>0</v>
      </c>
    </row>
    <row r="266" spans="1:20" ht="31.5" customHeight="1">
      <c r="A266" s="9"/>
      <c r="B266" s="36"/>
      <c r="C266" s="37"/>
      <c r="D266" s="37"/>
      <c r="E266" s="38"/>
      <c r="F266" s="39"/>
      <c r="G266" s="39"/>
      <c r="H266" s="40"/>
      <c r="I266" s="133" t="s">
        <v>78</v>
      </c>
      <c r="J266" s="109"/>
      <c r="K266" s="130" t="s">
        <v>207</v>
      </c>
      <c r="L266" s="109"/>
      <c r="M266" s="69">
        <v>275</v>
      </c>
      <c r="N266" s="70">
        <v>7</v>
      </c>
      <c r="O266" s="70">
        <v>2</v>
      </c>
      <c r="P266" s="132" t="s">
        <v>86</v>
      </c>
      <c r="Q266" s="286">
        <v>0</v>
      </c>
      <c r="R266" s="287"/>
      <c r="S266" s="286">
        <v>0</v>
      </c>
      <c r="T266" s="286">
        <v>0</v>
      </c>
    </row>
    <row r="267" spans="1:20" ht="31.5" customHeight="1">
      <c r="A267" s="9"/>
      <c r="B267" s="36"/>
      <c r="C267" s="37"/>
      <c r="D267" s="37"/>
      <c r="E267" s="38"/>
      <c r="F267" s="39"/>
      <c r="G267" s="39"/>
      <c r="H267" s="40"/>
      <c r="I267" s="129" t="s">
        <v>100</v>
      </c>
      <c r="J267" s="109"/>
      <c r="K267" s="130" t="s">
        <v>207</v>
      </c>
      <c r="L267" s="109"/>
      <c r="M267" s="69">
        <v>275</v>
      </c>
      <c r="N267" s="70">
        <v>7</v>
      </c>
      <c r="O267" s="70">
        <v>2</v>
      </c>
      <c r="P267" s="132" t="s">
        <v>160</v>
      </c>
      <c r="Q267" s="286">
        <v>0</v>
      </c>
      <c r="R267" s="287"/>
      <c r="S267" s="286">
        <v>0</v>
      </c>
      <c r="T267" s="286">
        <v>0</v>
      </c>
    </row>
    <row r="268" spans="1:20" ht="31.5" customHeight="1">
      <c r="A268" s="9"/>
      <c r="B268" s="36"/>
      <c r="C268" s="37"/>
      <c r="D268" s="37"/>
      <c r="E268" s="38"/>
      <c r="F268" s="39"/>
      <c r="G268" s="39"/>
      <c r="H268" s="40"/>
      <c r="I268" s="94" t="s">
        <v>50</v>
      </c>
      <c r="J268" s="109"/>
      <c r="K268" s="131" t="s">
        <v>208</v>
      </c>
      <c r="L268" s="109"/>
      <c r="M268" s="248"/>
      <c r="N268" s="249"/>
      <c r="O268" s="249"/>
      <c r="P268" s="143"/>
      <c r="Q268" s="288">
        <f>Q269</f>
        <v>184</v>
      </c>
      <c r="R268" s="289"/>
      <c r="S268" s="288">
        <f>S269</f>
        <v>164</v>
      </c>
      <c r="T268" s="288">
        <f>T269</f>
        <v>164</v>
      </c>
    </row>
    <row r="269" spans="1:20" ht="31.5" customHeight="1">
      <c r="A269" s="9"/>
      <c r="B269" s="36"/>
      <c r="C269" s="37"/>
      <c r="D269" s="37"/>
      <c r="E269" s="38"/>
      <c r="F269" s="39"/>
      <c r="G269" s="39"/>
      <c r="H269" s="40"/>
      <c r="I269" s="103" t="s">
        <v>192</v>
      </c>
      <c r="J269" s="109"/>
      <c r="K269" s="130" t="s">
        <v>209</v>
      </c>
      <c r="L269" s="109"/>
      <c r="M269" s="69"/>
      <c r="N269" s="70"/>
      <c r="O269" s="70"/>
      <c r="P269" s="132"/>
      <c r="Q269" s="286">
        <f>Q271+Q270</f>
        <v>184</v>
      </c>
      <c r="R269" s="287"/>
      <c r="S269" s="286">
        <f t="shared" ref="S269:T269" si="80">S271+S270</f>
        <v>164</v>
      </c>
      <c r="T269" s="286">
        <f t="shared" si="80"/>
        <v>164</v>
      </c>
    </row>
    <row r="270" spans="1:20" ht="31.5" customHeight="1">
      <c r="A270" s="9"/>
      <c r="B270" s="36"/>
      <c r="C270" s="37"/>
      <c r="D270" s="37"/>
      <c r="E270" s="38"/>
      <c r="F270" s="39"/>
      <c r="G270" s="39"/>
      <c r="H270" s="40"/>
      <c r="I270" s="225" t="s">
        <v>163</v>
      </c>
      <c r="J270" s="109"/>
      <c r="K270" s="130" t="s">
        <v>209</v>
      </c>
      <c r="L270" s="109"/>
      <c r="M270" s="69">
        <v>275</v>
      </c>
      <c r="N270" s="70">
        <v>7</v>
      </c>
      <c r="O270" s="70">
        <v>2</v>
      </c>
      <c r="P270" s="132" t="s">
        <v>164</v>
      </c>
      <c r="Q270" s="286">
        <v>0</v>
      </c>
      <c r="R270" s="287"/>
      <c r="S270" s="286">
        <v>0</v>
      </c>
      <c r="T270" s="286">
        <v>0</v>
      </c>
    </row>
    <row r="271" spans="1:20" ht="31.5" customHeight="1">
      <c r="A271" s="9"/>
      <c r="B271" s="36"/>
      <c r="C271" s="37"/>
      <c r="D271" s="37"/>
      <c r="E271" s="38"/>
      <c r="F271" s="39"/>
      <c r="G271" s="39"/>
      <c r="H271" s="40"/>
      <c r="I271" s="133" t="s">
        <v>78</v>
      </c>
      <c r="J271" s="109"/>
      <c r="K271" s="130" t="s">
        <v>209</v>
      </c>
      <c r="L271" s="109"/>
      <c r="M271" s="69">
        <v>275</v>
      </c>
      <c r="N271" s="70">
        <v>7</v>
      </c>
      <c r="O271" s="70">
        <v>2</v>
      </c>
      <c r="P271" s="132" t="s">
        <v>86</v>
      </c>
      <c r="Q271" s="286">
        <v>184</v>
      </c>
      <c r="R271" s="287"/>
      <c r="S271" s="286">
        <v>164</v>
      </c>
      <c r="T271" s="286">
        <v>164</v>
      </c>
    </row>
    <row r="272" spans="1:20" ht="31.5" customHeight="1">
      <c r="A272" s="9"/>
      <c r="B272" s="36"/>
      <c r="C272" s="37"/>
      <c r="D272" s="37"/>
      <c r="E272" s="38"/>
      <c r="F272" s="39"/>
      <c r="G272" s="39"/>
      <c r="H272" s="40"/>
      <c r="I272" s="52" t="s">
        <v>366</v>
      </c>
      <c r="J272" s="109"/>
      <c r="K272" s="131" t="s">
        <v>368</v>
      </c>
      <c r="L272" s="109"/>
      <c r="M272" s="69"/>
      <c r="N272" s="70"/>
      <c r="O272" s="70"/>
      <c r="P272" s="132"/>
      <c r="Q272" s="286">
        <f>Q273</f>
        <v>200</v>
      </c>
      <c r="R272" s="287"/>
      <c r="S272" s="286">
        <f t="shared" ref="S272:T272" si="81">S273</f>
        <v>200</v>
      </c>
      <c r="T272" s="286">
        <f t="shared" si="81"/>
        <v>200</v>
      </c>
    </row>
    <row r="273" spans="1:20" ht="31.5" customHeight="1">
      <c r="A273" s="9"/>
      <c r="B273" s="36"/>
      <c r="C273" s="37"/>
      <c r="D273" s="37"/>
      <c r="E273" s="38"/>
      <c r="F273" s="39"/>
      <c r="G273" s="39"/>
      <c r="H273" s="40"/>
      <c r="I273" s="68" t="s">
        <v>367</v>
      </c>
      <c r="J273" s="109"/>
      <c r="K273" s="130" t="s">
        <v>369</v>
      </c>
      <c r="L273" s="109"/>
      <c r="M273" s="69"/>
      <c r="N273" s="70"/>
      <c r="O273" s="70"/>
      <c r="P273" s="132"/>
      <c r="Q273" s="286">
        <f>Q274+Q275</f>
        <v>200</v>
      </c>
      <c r="R273" s="287"/>
      <c r="S273" s="286">
        <f t="shared" ref="S273:T273" si="82">S274+S275</f>
        <v>200</v>
      </c>
      <c r="T273" s="286">
        <f t="shared" si="82"/>
        <v>200</v>
      </c>
    </row>
    <row r="274" spans="1:20" ht="31.5" customHeight="1">
      <c r="A274" s="9"/>
      <c r="B274" s="36"/>
      <c r="C274" s="37"/>
      <c r="D274" s="37"/>
      <c r="E274" s="38"/>
      <c r="F274" s="39"/>
      <c r="G274" s="39"/>
      <c r="H274" s="40"/>
      <c r="I274" s="68" t="s">
        <v>100</v>
      </c>
      <c r="J274" s="109"/>
      <c r="K274" s="130" t="s">
        <v>369</v>
      </c>
      <c r="L274" s="109"/>
      <c r="M274" s="69">
        <v>275</v>
      </c>
      <c r="N274" s="70">
        <v>7</v>
      </c>
      <c r="O274" s="70">
        <v>7</v>
      </c>
      <c r="P274" s="132" t="s">
        <v>160</v>
      </c>
      <c r="Q274" s="286">
        <v>155.1</v>
      </c>
      <c r="R274" s="287"/>
      <c r="S274" s="286">
        <v>155.1</v>
      </c>
      <c r="T274" s="286">
        <v>155.1</v>
      </c>
    </row>
    <row r="275" spans="1:20" ht="31.5" customHeight="1">
      <c r="A275" s="9"/>
      <c r="B275" s="36"/>
      <c r="C275" s="37"/>
      <c r="D275" s="37"/>
      <c r="E275" s="38"/>
      <c r="F275" s="39"/>
      <c r="G275" s="39"/>
      <c r="H275" s="40"/>
      <c r="I275" s="68" t="s">
        <v>507</v>
      </c>
      <c r="J275" s="109"/>
      <c r="K275" s="130" t="s">
        <v>369</v>
      </c>
      <c r="L275" s="109"/>
      <c r="M275" s="69">
        <v>275</v>
      </c>
      <c r="N275" s="70">
        <v>7</v>
      </c>
      <c r="O275" s="70">
        <v>7</v>
      </c>
      <c r="P275" s="132" t="s">
        <v>399</v>
      </c>
      <c r="Q275" s="286">
        <v>44.9</v>
      </c>
      <c r="R275" s="287"/>
      <c r="S275" s="286">
        <v>44.9</v>
      </c>
      <c r="T275" s="286">
        <v>44.9</v>
      </c>
    </row>
    <row r="276" spans="1:20" ht="31.5" customHeight="1">
      <c r="A276" s="9"/>
      <c r="B276" s="36"/>
      <c r="C276" s="37"/>
      <c r="D276" s="37"/>
      <c r="E276" s="38"/>
      <c r="F276" s="39"/>
      <c r="G276" s="39"/>
      <c r="H276" s="40"/>
      <c r="I276" s="103" t="s">
        <v>165</v>
      </c>
      <c r="J276" s="109"/>
      <c r="K276" s="130" t="s">
        <v>172</v>
      </c>
      <c r="L276" s="109"/>
      <c r="M276" s="69"/>
      <c r="N276" s="70"/>
      <c r="O276" s="70"/>
      <c r="P276" s="137"/>
      <c r="Q276" s="286">
        <f>Q277+Q283+Q291+Q295+Q301</f>
        <v>71968.800000000003</v>
      </c>
      <c r="R276" s="287"/>
      <c r="S276" s="286">
        <f>S277+S283+S291+S295+S301</f>
        <v>72671.900000000009</v>
      </c>
      <c r="T276" s="286">
        <f>T277+T283+T291+T295+T301</f>
        <v>74645.7</v>
      </c>
    </row>
    <row r="277" spans="1:20" ht="44.25" customHeight="1">
      <c r="A277" s="9"/>
      <c r="B277" s="36"/>
      <c r="C277" s="37"/>
      <c r="D277" s="37"/>
      <c r="E277" s="38"/>
      <c r="F277" s="39"/>
      <c r="G277" s="39"/>
      <c r="H277" s="40"/>
      <c r="I277" s="93" t="s">
        <v>452</v>
      </c>
      <c r="J277" s="251"/>
      <c r="K277" s="131" t="s">
        <v>173</v>
      </c>
      <c r="L277" s="251"/>
      <c r="M277" s="248"/>
      <c r="N277" s="249"/>
      <c r="O277" s="249"/>
      <c r="P277" s="137"/>
      <c r="Q277" s="288">
        <f>Q278</f>
        <v>14672.3</v>
      </c>
      <c r="R277" s="289"/>
      <c r="S277" s="288">
        <f>S278</f>
        <v>14803.599999999999</v>
      </c>
      <c r="T277" s="288">
        <f>T278</f>
        <v>14803.599999999999</v>
      </c>
    </row>
    <row r="278" spans="1:20" ht="44.25" customHeight="1">
      <c r="A278" s="9"/>
      <c r="B278" s="36"/>
      <c r="C278" s="37"/>
      <c r="D278" s="37"/>
      <c r="E278" s="38"/>
      <c r="F278" s="39"/>
      <c r="G278" s="39"/>
      <c r="H278" s="40"/>
      <c r="I278" s="129" t="s">
        <v>166</v>
      </c>
      <c r="J278" s="109"/>
      <c r="K278" s="132" t="s">
        <v>174</v>
      </c>
      <c r="L278" s="109"/>
      <c r="M278" s="69"/>
      <c r="N278" s="70"/>
      <c r="O278" s="70"/>
      <c r="P278" s="137"/>
      <c r="Q278" s="286">
        <f>Q279+Q280+Q281+Q282</f>
        <v>14672.3</v>
      </c>
      <c r="R278" s="287"/>
      <c r="S278" s="286">
        <f t="shared" ref="S278:T278" si="83">S279+S280+S281+S282</f>
        <v>14803.599999999999</v>
      </c>
      <c r="T278" s="286">
        <f t="shared" si="83"/>
        <v>14803.599999999999</v>
      </c>
    </row>
    <row r="279" spans="1:20" ht="44.25" customHeight="1">
      <c r="A279" s="9"/>
      <c r="B279" s="36"/>
      <c r="C279" s="37"/>
      <c r="D279" s="37"/>
      <c r="E279" s="38"/>
      <c r="F279" s="39"/>
      <c r="G279" s="39"/>
      <c r="H279" s="40"/>
      <c r="I279" s="129" t="s">
        <v>167</v>
      </c>
      <c r="J279" s="109"/>
      <c r="K279" s="132" t="s">
        <v>174</v>
      </c>
      <c r="L279" s="109"/>
      <c r="M279" s="69">
        <v>275</v>
      </c>
      <c r="N279" s="70">
        <v>7</v>
      </c>
      <c r="O279" s="70">
        <v>1</v>
      </c>
      <c r="P279" s="132" t="s">
        <v>159</v>
      </c>
      <c r="Q279" s="286">
        <v>8755</v>
      </c>
      <c r="R279" s="287"/>
      <c r="S279" s="286">
        <v>8886.2999999999993</v>
      </c>
      <c r="T279" s="286">
        <v>8886.2999999999993</v>
      </c>
    </row>
    <row r="280" spans="1:20" ht="44.25" customHeight="1">
      <c r="A280" s="9"/>
      <c r="B280" s="36"/>
      <c r="C280" s="37"/>
      <c r="D280" s="37"/>
      <c r="E280" s="38"/>
      <c r="F280" s="39"/>
      <c r="G280" s="39"/>
      <c r="H280" s="40"/>
      <c r="I280" s="129" t="s">
        <v>138</v>
      </c>
      <c r="J280" s="109"/>
      <c r="K280" s="132" t="s">
        <v>174</v>
      </c>
      <c r="L280" s="109"/>
      <c r="M280" s="69">
        <v>275</v>
      </c>
      <c r="N280" s="70">
        <v>7</v>
      </c>
      <c r="O280" s="70">
        <v>1</v>
      </c>
      <c r="P280" s="132" t="s">
        <v>160</v>
      </c>
      <c r="Q280" s="286">
        <v>0</v>
      </c>
      <c r="R280" s="287"/>
      <c r="S280" s="286">
        <v>0</v>
      </c>
      <c r="T280" s="286">
        <v>0</v>
      </c>
    </row>
    <row r="281" spans="1:20" ht="44.25" customHeight="1">
      <c r="A281" s="9"/>
      <c r="B281" s="36"/>
      <c r="C281" s="37"/>
      <c r="D281" s="37"/>
      <c r="E281" s="38"/>
      <c r="F281" s="39"/>
      <c r="G281" s="39"/>
      <c r="H281" s="40"/>
      <c r="I281" s="225" t="s">
        <v>419</v>
      </c>
      <c r="J281" s="109"/>
      <c r="K281" s="132" t="s">
        <v>174</v>
      </c>
      <c r="L281" s="109"/>
      <c r="M281" s="69">
        <v>275</v>
      </c>
      <c r="N281" s="70">
        <v>7</v>
      </c>
      <c r="O281" s="70">
        <v>1</v>
      </c>
      <c r="P281" s="132" t="s">
        <v>420</v>
      </c>
      <c r="Q281" s="286">
        <v>5917.3</v>
      </c>
      <c r="R281" s="287"/>
      <c r="S281" s="286">
        <v>5917.3</v>
      </c>
      <c r="T281" s="286">
        <v>5917.3</v>
      </c>
    </row>
    <row r="282" spans="1:20" ht="44.25" customHeight="1">
      <c r="A282" s="9"/>
      <c r="B282" s="36"/>
      <c r="C282" s="37"/>
      <c r="D282" s="37"/>
      <c r="E282" s="38"/>
      <c r="F282" s="39"/>
      <c r="G282" s="39"/>
      <c r="H282" s="40"/>
      <c r="I282" s="225" t="s">
        <v>396</v>
      </c>
      <c r="J282" s="109"/>
      <c r="K282" s="132" t="s">
        <v>174</v>
      </c>
      <c r="L282" s="109"/>
      <c r="M282" s="69">
        <v>275</v>
      </c>
      <c r="N282" s="70">
        <v>7</v>
      </c>
      <c r="O282" s="70">
        <v>1</v>
      </c>
      <c r="P282" s="132" t="s">
        <v>399</v>
      </c>
      <c r="Q282" s="286">
        <v>0</v>
      </c>
      <c r="R282" s="287"/>
      <c r="S282" s="286">
        <v>0</v>
      </c>
      <c r="T282" s="286">
        <v>0</v>
      </c>
    </row>
    <row r="283" spans="1:20" ht="44.25" customHeight="1">
      <c r="A283" s="9"/>
      <c r="B283" s="36"/>
      <c r="C283" s="37"/>
      <c r="D283" s="37"/>
      <c r="E283" s="38"/>
      <c r="F283" s="39"/>
      <c r="G283" s="39"/>
      <c r="H283" s="40"/>
      <c r="I283" s="93" t="s">
        <v>47</v>
      </c>
      <c r="J283" s="109"/>
      <c r="K283" s="131" t="s">
        <v>175</v>
      </c>
      <c r="L283" s="109"/>
      <c r="M283" s="248"/>
      <c r="N283" s="249"/>
      <c r="O283" s="249"/>
      <c r="P283" s="143"/>
      <c r="Q283" s="288">
        <f>Q286+Q284</f>
        <v>2160.6</v>
      </c>
      <c r="R283" s="289"/>
      <c r="S283" s="288">
        <f t="shared" ref="S283:T283" si="84">S286+S284</f>
        <v>500</v>
      </c>
      <c r="T283" s="288">
        <f t="shared" si="84"/>
        <v>200</v>
      </c>
    </row>
    <row r="284" spans="1:20" ht="44.25" customHeight="1">
      <c r="A284" s="9"/>
      <c r="B284" s="36"/>
      <c r="C284" s="37"/>
      <c r="D284" s="37"/>
      <c r="E284" s="38"/>
      <c r="F284" s="39"/>
      <c r="G284" s="39"/>
      <c r="H284" s="40"/>
      <c r="I284" s="407" t="s">
        <v>556</v>
      </c>
      <c r="J284" s="109"/>
      <c r="K284" s="131" t="s">
        <v>557</v>
      </c>
      <c r="L284" s="109"/>
      <c r="M284" s="248"/>
      <c r="N284" s="249"/>
      <c r="O284" s="249"/>
      <c r="P284" s="143"/>
      <c r="Q284" s="288">
        <f>Q285</f>
        <v>550</v>
      </c>
      <c r="R284" s="289"/>
      <c r="S284" s="288">
        <f t="shared" ref="S284:T284" si="85">S285</f>
        <v>0</v>
      </c>
      <c r="T284" s="288">
        <f t="shared" si="85"/>
        <v>0</v>
      </c>
    </row>
    <row r="285" spans="1:20" ht="44.25" customHeight="1">
      <c r="A285" s="9"/>
      <c r="B285" s="36"/>
      <c r="C285" s="37"/>
      <c r="D285" s="37"/>
      <c r="E285" s="38"/>
      <c r="F285" s="39"/>
      <c r="G285" s="39"/>
      <c r="H285" s="40"/>
      <c r="I285" s="225" t="s">
        <v>138</v>
      </c>
      <c r="J285" s="109"/>
      <c r="K285" s="131" t="s">
        <v>557</v>
      </c>
      <c r="L285" s="109"/>
      <c r="M285" s="248">
        <v>275</v>
      </c>
      <c r="N285" s="249">
        <v>7</v>
      </c>
      <c r="O285" s="249">
        <v>1</v>
      </c>
      <c r="P285" s="143" t="s">
        <v>160</v>
      </c>
      <c r="Q285" s="288">
        <v>550</v>
      </c>
      <c r="R285" s="289"/>
      <c r="S285" s="288">
        <v>0</v>
      </c>
      <c r="T285" s="288">
        <v>0</v>
      </c>
    </row>
    <row r="286" spans="1:20" ht="29.25" customHeight="1">
      <c r="A286" s="9"/>
      <c r="B286" s="36"/>
      <c r="C286" s="37"/>
      <c r="D286" s="37"/>
      <c r="E286" s="38"/>
      <c r="F286" s="39"/>
      <c r="G286" s="39"/>
      <c r="H286" s="40"/>
      <c r="I286" s="103" t="s">
        <v>168</v>
      </c>
      <c r="J286" s="109"/>
      <c r="K286" s="130" t="s">
        <v>176</v>
      </c>
      <c r="L286" s="109"/>
      <c r="M286" s="69"/>
      <c r="N286" s="70"/>
      <c r="O286" s="70"/>
      <c r="P286" s="132"/>
      <c r="Q286" s="286">
        <f>Q287+Q288+Q289+Q290</f>
        <v>1610.6</v>
      </c>
      <c r="R286" s="286">
        <f t="shared" ref="R286:T286" si="86">R287+R288+R289+R290</f>
        <v>0</v>
      </c>
      <c r="S286" s="286">
        <f t="shared" si="86"/>
        <v>500</v>
      </c>
      <c r="T286" s="286">
        <f t="shared" si="86"/>
        <v>200</v>
      </c>
    </row>
    <row r="287" spans="1:20" ht="23.25" customHeight="1">
      <c r="A287" s="9"/>
      <c r="B287" s="36"/>
      <c r="C287" s="37"/>
      <c r="D287" s="37"/>
      <c r="E287" s="38"/>
      <c r="F287" s="39"/>
      <c r="G287" s="39"/>
      <c r="H287" s="40"/>
      <c r="I287" s="129" t="s">
        <v>138</v>
      </c>
      <c r="J287" s="109"/>
      <c r="K287" s="130" t="s">
        <v>176</v>
      </c>
      <c r="L287" s="109"/>
      <c r="M287" s="69">
        <v>275</v>
      </c>
      <c r="N287" s="70">
        <v>7</v>
      </c>
      <c r="O287" s="70">
        <v>1</v>
      </c>
      <c r="P287" s="132" t="s">
        <v>160</v>
      </c>
      <c r="Q287" s="286">
        <v>1410.6</v>
      </c>
      <c r="R287" s="287"/>
      <c r="S287" s="286">
        <v>500</v>
      </c>
      <c r="T287" s="286">
        <v>200</v>
      </c>
    </row>
    <row r="288" spans="1:20" ht="23.25" customHeight="1">
      <c r="A288" s="9"/>
      <c r="B288" s="36"/>
      <c r="C288" s="37"/>
      <c r="D288" s="37"/>
      <c r="E288" s="38"/>
      <c r="F288" s="39"/>
      <c r="G288" s="39"/>
      <c r="H288" s="40"/>
      <c r="I288" s="225" t="s">
        <v>396</v>
      </c>
      <c r="J288" s="109"/>
      <c r="K288" s="130" t="s">
        <v>176</v>
      </c>
      <c r="L288" s="109"/>
      <c r="M288" s="69">
        <v>275</v>
      </c>
      <c r="N288" s="70">
        <v>7</v>
      </c>
      <c r="O288" s="70">
        <v>1</v>
      </c>
      <c r="P288" s="132" t="s">
        <v>399</v>
      </c>
      <c r="Q288" s="286">
        <v>200</v>
      </c>
      <c r="R288" s="287"/>
      <c r="S288" s="286">
        <v>0</v>
      </c>
      <c r="T288" s="286">
        <v>0</v>
      </c>
    </row>
    <row r="289" spans="1:20" ht="23.25" customHeight="1">
      <c r="A289" s="9"/>
      <c r="B289" s="36"/>
      <c r="C289" s="37"/>
      <c r="D289" s="37"/>
      <c r="E289" s="38"/>
      <c r="F289" s="39"/>
      <c r="G289" s="39"/>
      <c r="H289" s="40"/>
      <c r="I289" s="225" t="s">
        <v>71</v>
      </c>
      <c r="J289" s="161"/>
      <c r="K289" s="191" t="s">
        <v>176</v>
      </c>
      <c r="L289" s="161"/>
      <c r="M289" s="178">
        <v>251</v>
      </c>
      <c r="N289" s="179">
        <v>7</v>
      </c>
      <c r="O289" s="179">
        <v>1</v>
      </c>
      <c r="P289" s="211" t="s">
        <v>479</v>
      </c>
      <c r="Q289" s="272">
        <v>0</v>
      </c>
      <c r="R289" s="277"/>
      <c r="S289" s="272">
        <v>0</v>
      </c>
      <c r="T289" s="272">
        <v>0</v>
      </c>
    </row>
    <row r="290" spans="1:20" ht="23.25" customHeight="1">
      <c r="A290" s="9"/>
      <c r="B290" s="36"/>
      <c r="C290" s="37"/>
      <c r="D290" s="37"/>
      <c r="E290" s="38"/>
      <c r="F290" s="39"/>
      <c r="G290" s="39"/>
      <c r="H290" s="40"/>
      <c r="I290" s="23" t="s">
        <v>83</v>
      </c>
      <c r="J290" s="161"/>
      <c r="K290" s="191" t="s">
        <v>176</v>
      </c>
      <c r="L290" s="161"/>
      <c r="M290" s="178">
        <v>251</v>
      </c>
      <c r="N290" s="179">
        <v>7</v>
      </c>
      <c r="O290" s="179">
        <v>1</v>
      </c>
      <c r="P290" s="211" t="s">
        <v>87</v>
      </c>
      <c r="Q290" s="272">
        <v>0</v>
      </c>
      <c r="R290" s="277"/>
      <c r="S290" s="272">
        <v>0</v>
      </c>
      <c r="T290" s="272">
        <v>0</v>
      </c>
    </row>
    <row r="291" spans="1:20" ht="44.25" customHeight="1">
      <c r="A291" s="9"/>
      <c r="B291" s="36"/>
      <c r="C291" s="37"/>
      <c r="D291" s="37"/>
      <c r="E291" s="38"/>
      <c r="F291" s="39"/>
      <c r="G291" s="39"/>
      <c r="H291" s="40"/>
      <c r="I291" s="93" t="s">
        <v>46</v>
      </c>
      <c r="J291" s="109"/>
      <c r="K291" s="131" t="s">
        <v>177</v>
      </c>
      <c r="L291" s="109"/>
      <c r="M291" s="248"/>
      <c r="N291" s="249"/>
      <c r="O291" s="249"/>
      <c r="P291" s="143"/>
      <c r="Q291" s="288">
        <f>Q292</f>
        <v>191.5</v>
      </c>
      <c r="R291" s="289"/>
      <c r="S291" s="288">
        <f>S292</f>
        <v>200</v>
      </c>
      <c r="T291" s="288">
        <f>T292</f>
        <v>100</v>
      </c>
    </row>
    <row r="292" spans="1:20" ht="44.25" customHeight="1">
      <c r="A292" s="9"/>
      <c r="B292" s="36"/>
      <c r="C292" s="37"/>
      <c r="D292" s="37"/>
      <c r="E292" s="38"/>
      <c r="F292" s="39"/>
      <c r="G292" s="39"/>
      <c r="H292" s="40"/>
      <c r="I292" s="90" t="s">
        <v>169</v>
      </c>
      <c r="J292" s="109"/>
      <c r="K292" s="130" t="s">
        <v>178</v>
      </c>
      <c r="L292" s="109"/>
      <c r="M292" s="69"/>
      <c r="N292" s="70"/>
      <c r="O292" s="70"/>
      <c r="P292" s="132"/>
      <c r="Q292" s="286">
        <f>Q293+Q294</f>
        <v>191.5</v>
      </c>
      <c r="R292" s="287"/>
      <c r="S292" s="286">
        <f t="shared" ref="S292:T292" si="87">S293+S294</f>
        <v>200</v>
      </c>
      <c r="T292" s="286">
        <f t="shared" si="87"/>
        <v>100</v>
      </c>
    </row>
    <row r="293" spans="1:20" ht="20.25" customHeight="1">
      <c r="A293" s="9"/>
      <c r="B293" s="36"/>
      <c r="C293" s="37"/>
      <c r="D293" s="37"/>
      <c r="E293" s="38"/>
      <c r="F293" s="39"/>
      <c r="G293" s="39"/>
      <c r="H293" s="40"/>
      <c r="I293" s="129" t="s">
        <v>138</v>
      </c>
      <c r="J293" s="109"/>
      <c r="K293" s="130" t="s">
        <v>178</v>
      </c>
      <c r="L293" s="109"/>
      <c r="M293" s="69">
        <v>275</v>
      </c>
      <c r="N293" s="70">
        <v>7</v>
      </c>
      <c r="O293" s="70">
        <v>1</v>
      </c>
      <c r="P293" s="132" t="s">
        <v>160</v>
      </c>
      <c r="Q293" s="286">
        <v>116.5</v>
      </c>
      <c r="R293" s="287"/>
      <c r="S293" s="286">
        <v>200</v>
      </c>
      <c r="T293" s="286">
        <v>100</v>
      </c>
    </row>
    <row r="294" spans="1:20" ht="20.25" customHeight="1">
      <c r="A294" s="9"/>
      <c r="B294" s="36"/>
      <c r="C294" s="37"/>
      <c r="D294" s="37"/>
      <c r="E294" s="38"/>
      <c r="F294" s="39"/>
      <c r="G294" s="39"/>
      <c r="H294" s="40"/>
      <c r="I294" s="225" t="s">
        <v>396</v>
      </c>
      <c r="J294" s="109"/>
      <c r="K294" s="130" t="s">
        <v>178</v>
      </c>
      <c r="L294" s="109"/>
      <c r="M294" s="69">
        <v>275</v>
      </c>
      <c r="N294" s="70">
        <v>7</v>
      </c>
      <c r="O294" s="70">
        <v>1</v>
      </c>
      <c r="P294" s="132" t="s">
        <v>399</v>
      </c>
      <c r="Q294" s="286">
        <v>75</v>
      </c>
      <c r="R294" s="287"/>
      <c r="S294" s="286">
        <v>0</v>
      </c>
      <c r="T294" s="286">
        <v>0</v>
      </c>
    </row>
    <row r="295" spans="1:20" ht="44.25" customHeight="1">
      <c r="A295" s="9"/>
      <c r="B295" s="36"/>
      <c r="C295" s="37"/>
      <c r="D295" s="37"/>
      <c r="E295" s="38"/>
      <c r="F295" s="39"/>
      <c r="G295" s="39"/>
      <c r="H295" s="40"/>
      <c r="I295" s="93" t="s">
        <v>48</v>
      </c>
      <c r="J295" s="109"/>
      <c r="K295" s="131" t="s">
        <v>179</v>
      </c>
      <c r="L295" s="109"/>
      <c r="M295" s="248"/>
      <c r="N295" s="249"/>
      <c r="O295" s="249"/>
      <c r="P295" s="143"/>
      <c r="Q295" s="288">
        <f>Q296</f>
        <v>52144.600000000006</v>
      </c>
      <c r="R295" s="289"/>
      <c r="S295" s="288">
        <f>S296</f>
        <v>54368.5</v>
      </c>
      <c r="T295" s="288">
        <f>T296</f>
        <v>56742.3</v>
      </c>
    </row>
    <row r="296" spans="1:20" ht="44.25" customHeight="1">
      <c r="A296" s="9"/>
      <c r="B296" s="36"/>
      <c r="C296" s="37"/>
      <c r="D296" s="37"/>
      <c r="E296" s="38"/>
      <c r="F296" s="39"/>
      <c r="G296" s="39"/>
      <c r="H296" s="40"/>
      <c r="I296" s="129" t="s">
        <v>170</v>
      </c>
      <c r="J296" s="109"/>
      <c r="K296" s="130" t="s">
        <v>180</v>
      </c>
      <c r="L296" s="109"/>
      <c r="M296" s="69"/>
      <c r="N296" s="70"/>
      <c r="O296" s="70"/>
      <c r="P296" s="132"/>
      <c r="Q296" s="286">
        <f>Q297+Q298+Q299+Q300</f>
        <v>52144.600000000006</v>
      </c>
      <c r="R296" s="287"/>
      <c r="S296" s="286">
        <f t="shared" ref="S296:T296" si="88">S297+S298+S299+S300</f>
        <v>54368.5</v>
      </c>
      <c r="T296" s="286">
        <f t="shared" si="88"/>
        <v>56742.3</v>
      </c>
    </row>
    <row r="297" spans="1:20" ht="44.25" customHeight="1">
      <c r="A297" s="9"/>
      <c r="B297" s="36"/>
      <c r="C297" s="37"/>
      <c r="D297" s="37"/>
      <c r="E297" s="38"/>
      <c r="F297" s="39"/>
      <c r="G297" s="39"/>
      <c r="H297" s="40"/>
      <c r="I297" s="129" t="s">
        <v>167</v>
      </c>
      <c r="J297" s="109"/>
      <c r="K297" s="130" t="s">
        <v>180</v>
      </c>
      <c r="L297" s="109"/>
      <c r="M297" s="69">
        <v>275</v>
      </c>
      <c r="N297" s="70">
        <v>7</v>
      </c>
      <c r="O297" s="70">
        <v>1</v>
      </c>
      <c r="P297" s="132" t="s">
        <v>159</v>
      </c>
      <c r="Q297" s="286">
        <v>39258.300000000003</v>
      </c>
      <c r="R297" s="287"/>
      <c r="S297" s="286">
        <v>40995.199999999997</v>
      </c>
      <c r="T297" s="286">
        <v>42870</v>
      </c>
    </row>
    <row r="298" spans="1:20" ht="44.25" customHeight="1">
      <c r="A298" s="9"/>
      <c r="B298" s="36"/>
      <c r="C298" s="37"/>
      <c r="D298" s="37"/>
      <c r="E298" s="38"/>
      <c r="F298" s="39"/>
      <c r="G298" s="39"/>
      <c r="H298" s="40"/>
      <c r="I298" s="129" t="s">
        <v>138</v>
      </c>
      <c r="J298" s="109"/>
      <c r="K298" s="130" t="s">
        <v>180</v>
      </c>
      <c r="L298" s="109"/>
      <c r="M298" s="69">
        <v>275</v>
      </c>
      <c r="N298" s="70">
        <v>7</v>
      </c>
      <c r="O298" s="70">
        <v>1</v>
      </c>
      <c r="P298" s="132" t="s">
        <v>160</v>
      </c>
      <c r="Q298" s="286"/>
      <c r="R298" s="287"/>
      <c r="S298" s="286"/>
      <c r="T298" s="286"/>
    </row>
    <row r="299" spans="1:20" ht="44.25" customHeight="1">
      <c r="A299" s="9"/>
      <c r="B299" s="36"/>
      <c r="C299" s="37"/>
      <c r="D299" s="37"/>
      <c r="E299" s="38"/>
      <c r="F299" s="39"/>
      <c r="G299" s="39"/>
      <c r="H299" s="40"/>
      <c r="I299" s="225" t="s">
        <v>419</v>
      </c>
      <c r="J299" s="109"/>
      <c r="K299" s="130" t="s">
        <v>180</v>
      </c>
      <c r="L299" s="109"/>
      <c r="M299" s="69">
        <v>275</v>
      </c>
      <c r="N299" s="70">
        <v>7</v>
      </c>
      <c r="O299" s="70">
        <v>1</v>
      </c>
      <c r="P299" s="331" t="s">
        <v>420</v>
      </c>
      <c r="Q299" s="286">
        <v>12886.3</v>
      </c>
      <c r="R299" s="287"/>
      <c r="S299" s="286">
        <v>13373.3</v>
      </c>
      <c r="T299" s="286">
        <v>13872.3</v>
      </c>
    </row>
    <row r="300" spans="1:20" ht="44.25" customHeight="1">
      <c r="A300" s="9"/>
      <c r="B300" s="36"/>
      <c r="C300" s="37"/>
      <c r="D300" s="37"/>
      <c r="E300" s="38"/>
      <c r="F300" s="39"/>
      <c r="G300" s="39"/>
      <c r="H300" s="40"/>
      <c r="I300" s="225" t="s">
        <v>396</v>
      </c>
      <c r="J300" s="109"/>
      <c r="K300" s="130" t="s">
        <v>180</v>
      </c>
      <c r="L300" s="109"/>
      <c r="M300" s="69">
        <v>275</v>
      </c>
      <c r="N300" s="70">
        <v>7</v>
      </c>
      <c r="O300" s="70">
        <v>1</v>
      </c>
      <c r="P300" s="331" t="s">
        <v>399</v>
      </c>
      <c r="Q300" s="286"/>
      <c r="R300" s="287"/>
      <c r="S300" s="286"/>
      <c r="T300" s="286"/>
    </row>
    <row r="301" spans="1:20" ht="26.25" customHeight="1">
      <c r="A301" s="9"/>
      <c r="B301" s="36"/>
      <c r="C301" s="37"/>
      <c r="D301" s="37"/>
      <c r="E301" s="38"/>
      <c r="F301" s="39"/>
      <c r="G301" s="39"/>
      <c r="H301" s="40"/>
      <c r="I301" s="83" t="s">
        <v>25</v>
      </c>
      <c r="J301" s="109"/>
      <c r="K301" s="131" t="s">
        <v>183</v>
      </c>
      <c r="L301" s="109"/>
      <c r="M301" s="248"/>
      <c r="N301" s="249"/>
      <c r="O301" s="249"/>
      <c r="P301" s="250"/>
      <c r="Q301" s="288">
        <f>Q302</f>
        <v>2799.8</v>
      </c>
      <c r="R301" s="289"/>
      <c r="S301" s="288">
        <f>S302</f>
        <v>2799.8</v>
      </c>
      <c r="T301" s="288">
        <f>T302</f>
        <v>2799.8</v>
      </c>
    </row>
    <row r="302" spans="1:20" ht="57" customHeight="1">
      <c r="A302" s="9"/>
      <c r="B302" s="36"/>
      <c r="C302" s="37"/>
      <c r="D302" s="37"/>
      <c r="E302" s="38"/>
      <c r="F302" s="39"/>
      <c r="G302" s="39"/>
      <c r="H302" s="40"/>
      <c r="I302" s="129" t="s">
        <v>181</v>
      </c>
      <c r="J302" s="109"/>
      <c r="K302" s="130" t="s">
        <v>184</v>
      </c>
      <c r="L302" s="109"/>
      <c r="M302" s="69"/>
      <c r="N302" s="70"/>
      <c r="O302" s="70"/>
      <c r="P302" s="71"/>
      <c r="Q302" s="286">
        <f>Q303+Q304</f>
        <v>2799.8</v>
      </c>
      <c r="R302" s="287"/>
      <c r="S302" s="286">
        <f>S303+S304</f>
        <v>2799.8</v>
      </c>
      <c r="T302" s="286">
        <f>T303+T304</f>
        <v>2799.8</v>
      </c>
    </row>
    <row r="303" spans="1:20" ht="41.25" customHeight="1">
      <c r="A303" s="9"/>
      <c r="B303" s="36"/>
      <c r="C303" s="37"/>
      <c r="D303" s="37"/>
      <c r="E303" s="38"/>
      <c r="F303" s="39"/>
      <c r="G303" s="39"/>
      <c r="H303" s="40"/>
      <c r="I303" s="133" t="s">
        <v>73</v>
      </c>
      <c r="J303" s="109"/>
      <c r="K303" s="130" t="s">
        <v>184</v>
      </c>
      <c r="L303" s="109"/>
      <c r="M303" s="69">
        <v>275</v>
      </c>
      <c r="N303" s="70">
        <v>10</v>
      </c>
      <c r="O303" s="70">
        <v>4</v>
      </c>
      <c r="P303" s="132" t="s">
        <v>86</v>
      </c>
      <c r="Q303" s="286">
        <v>80</v>
      </c>
      <c r="R303" s="287"/>
      <c r="S303" s="286">
        <v>80</v>
      </c>
      <c r="T303" s="286">
        <v>80</v>
      </c>
    </row>
    <row r="304" spans="1:20" ht="33.75" customHeight="1">
      <c r="A304" s="9"/>
      <c r="B304" s="36"/>
      <c r="C304" s="37"/>
      <c r="D304" s="37"/>
      <c r="E304" s="38"/>
      <c r="F304" s="39"/>
      <c r="G304" s="39"/>
      <c r="H304" s="40"/>
      <c r="I304" s="138" t="s">
        <v>182</v>
      </c>
      <c r="J304" s="109"/>
      <c r="K304" s="130" t="s">
        <v>184</v>
      </c>
      <c r="L304" s="109"/>
      <c r="M304" s="69">
        <v>275</v>
      </c>
      <c r="N304" s="70">
        <v>10</v>
      </c>
      <c r="O304" s="70">
        <v>4</v>
      </c>
      <c r="P304" s="132" t="s">
        <v>185</v>
      </c>
      <c r="Q304" s="286">
        <v>2719.8</v>
      </c>
      <c r="R304" s="287"/>
      <c r="S304" s="286">
        <v>2719.8</v>
      </c>
      <c r="T304" s="286">
        <v>2719.8</v>
      </c>
    </row>
    <row r="305" spans="1:20" ht="60.75" customHeight="1">
      <c r="A305" s="9"/>
      <c r="B305" s="36"/>
      <c r="C305" s="37"/>
      <c r="D305" s="115"/>
      <c r="E305" s="38"/>
      <c r="F305" s="39"/>
      <c r="G305" s="39"/>
      <c r="H305" s="40"/>
      <c r="I305" s="68" t="s">
        <v>453</v>
      </c>
      <c r="J305" s="109"/>
      <c r="K305" s="130" t="s">
        <v>215</v>
      </c>
      <c r="L305" s="109"/>
      <c r="M305" s="134"/>
      <c r="N305" s="135"/>
      <c r="O305" s="70"/>
      <c r="P305" s="71"/>
      <c r="Q305" s="286">
        <f>Q306</f>
        <v>16903.7</v>
      </c>
      <c r="R305" s="287"/>
      <c r="S305" s="286">
        <f t="shared" ref="S305:T305" si="89">S306</f>
        <v>15557.8</v>
      </c>
      <c r="T305" s="286">
        <f t="shared" si="89"/>
        <v>15202.599999999999</v>
      </c>
    </row>
    <row r="306" spans="1:20" ht="64.5" customHeight="1">
      <c r="A306" s="9"/>
      <c r="B306" s="36"/>
      <c r="C306" s="37"/>
      <c r="D306" s="115"/>
      <c r="E306" s="38"/>
      <c r="F306" s="39"/>
      <c r="G306" s="39"/>
      <c r="H306" s="40"/>
      <c r="I306" s="223" t="s">
        <v>454</v>
      </c>
      <c r="J306" s="109"/>
      <c r="K306" s="131" t="s">
        <v>216</v>
      </c>
      <c r="L306" s="109"/>
      <c r="M306" s="252"/>
      <c r="N306" s="253"/>
      <c r="O306" s="249"/>
      <c r="P306" s="250"/>
      <c r="Q306" s="288">
        <f>Q307+Q311</f>
        <v>16903.7</v>
      </c>
      <c r="R306" s="288">
        <f>R307+R311</f>
        <v>0</v>
      </c>
      <c r="S306" s="288">
        <f>S307+S311</f>
        <v>15557.8</v>
      </c>
      <c r="T306" s="288">
        <f>T307+T311</f>
        <v>15202.599999999999</v>
      </c>
    </row>
    <row r="307" spans="1:20" ht="31.5" customHeight="1">
      <c r="A307" s="9"/>
      <c r="B307" s="36"/>
      <c r="C307" s="37"/>
      <c r="D307" s="115"/>
      <c r="E307" s="38"/>
      <c r="F307" s="39"/>
      <c r="G307" s="39"/>
      <c r="H307" s="40"/>
      <c r="I307" s="129" t="s">
        <v>214</v>
      </c>
      <c r="J307" s="109"/>
      <c r="K307" s="130" t="s">
        <v>217</v>
      </c>
      <c r="L307" s="109"/>
      <c r="M307" s="134"/>
      <c r="N307" s="135"/>
      <c r="O307" s="70"/>
      <c r="P307" s="71"/>
      <c r="Q307" s="286">
        <f>Q308+Q309+Q310</f>
        <v>16898.2</v>
      </c>
      <c r="R307" s="287"/>
      <c r="S307" s="286">
        <f t="shared" ref="S307:T307" si="90">S308+S309+S310</f>
        <v>15557.8</v>
      </c>
      <c r="T307" s="286">
        <f t="shared" si="90"/>
        <v>15202.599999999999</v>
      </c>
    </row>
    <row r="308" spans="1:20" ht="28.5" customHeight="1">
      <c r="A308" s="9"/>
      <c r="B308" s="36"/>
      <c r="C308" s="37"/>
      <c r="D308" s="115"/>
      <c r="E308" s="38"/>
      <c r="F308" s="39"/>
      <c r="G308" s="39"/>
      <c r="H308" s="40"/>
      <c r="I308" s="129" t="s">
        <v>163</v>
      </c>
      <c r="J308" s="109"/>
      <c r="K308" s="130" t="s">
        <v>217</v>
      </c>
      <c r="L308" s="109"/>
      <c r="M308" s="134">
        <v>275</v>
      </c>
      <c r="N308" s="135">
        <v>7</v>
      </c>
      <c r="O308" s="70">
        <v>9</v>
      </c>
      <c r="P308" s="132" t="s">
        <v>164</v>
      </c>
      <c r="Q308" s="286">
        <v>8822.7999999999993</v>
      </c>
      <c r="R308" s="287"/>
      <c r="S308" s="286">
        <v>9050.4</v>
      </c>
      <c r="T308" s="286">
        <v>9050.4</v>
      </c>
    </row>
    <row r="309" spans="1:20" ht="34.5" customHeight="1">
      <c r="A309" s="9"/>
      <c r="B309" s="36"/>
      <c r="C309" s="37"/>
      <c r="D309" s="115"/>
      <c r="E309" s="38"/>
      <c r="F309" s="39"/>
      <c r="G309" s="39"/>
      <c r="H309" s="40"/>
      <c r="I309" s="133" t="s">
        <v>73</v>
      </c>
      <c r="J309" s="109"/>
      <c r="K309" s="130" t="s">
        <v>217</v>
      </c>
      <c r="L309" s="109"/>
      <c r="M309" s="134">
        <v>275</v>
      </c>
      <c r="N309" s="135">
        <v>7</v>
      </c>
      <c r="O309" s="70">
        <v>9</v>
      </c>
      <c r="P309" s="132" t="s">
        <v>86</v>
      </c>
      <c r="Q309" s="286">
        <v>7957.6</v>
      </c>
      <c r="R309" s="287"/>
      <c r="S309" s="286">
        <v>6389.6</v>
      </c>
      <c r="T309" s="286">
        <v>6034.4</v>
      </c>
    </row>
    <row r="310" spans="1:20" ht="34.5" customHeight="1">
      <c r="A310" s="9"/>
      <c r="B310" s="36"/>
      <c r="C310" s="37"/>
      <c r="D310" s="115"/>
      <c r="E310" s="38"/>
      <c r="F310" s="39"/>
      <c r="G310" s="39"/>
      <c r="H310" s="40"/>
      <c r="I310" s="138" t="s">
        <v>83</v>
      </c>
      <c r="J310" s="109"/>
      <c r="K310" s="130" t="s">
        <v>217</v>
      </c>
      <c r="L310" s="109"/>
      <c r="M310" s="134">
        <v>275</v>
      </c>
      <c r="N310" s="135">
        <v>7</v>
      </c>
      <c r="O310" s="70">
        <v>9</v>
      </c>
      <c r="P310" s="132" t="s">
        <v>87</v>
      </c>
      <c r="Q310" s="286">
        <v>117.8</v>
      </c>
      <c r="R310" s="287"/>
      <c r="S310" s="286">
        <v>117.8</v>
      </c>
      <c r="T310" s="286">
        <v>117.8</v>
      </c>
    </row>
    <row r="311" spans="1:20" ht="31.5" customHeight="1">
      <c r="A311" s="9"/>
      <c r="B311" s="36"/>
      <c r="C311" s="37"/>
      <c r="D311" s="115"/>
      <c r="E311" s="38"/>
      <c r="F311" s="39"/>
      <c r="G311" s="39"/>
      <c r="H311" s="40"/>
      <c r="I311" s="206" t="s">
        <v>470</v>
      </c>
      <c r="J311" s="109"/>
      <c r="K311" s="130" t="s">
        <v>471</v>
      </c>
      <c r="L311" s="109"/>
      <c r="M311" s="134"/>
      <c r="N311" s="135"/>
      <c r="O311" s="70"/>
      <c r="P311" s="331"/>
      <c r="Q311" s="286">
        <f>Q312</f>
        <v>5.5</v>
      </c>
      <c r="R311" s="286">
        <f t="shared" ref="R311:T311" si="91">R312</f>
        <v>0</v>
      </c>
      <c r="S311" s="286">
        <f t="shared" si="91"/>
        <v>0</v>
      </c>
      <c r="T311" s="286">
        <f t="shared" si="91"/>
        <v>0</v>
      </c>
    </row>
    <row r="312" spans="1:20" ht="49.5" customHeight="1">
      <c r="A312" s="9"/>
      <c r="B312" s="36"/>
      <c r="C312" s="37"/>
      <c r="D312" s="115"/>
      <c r="E312" s="38"/>
      <c r="F312" s="39"/>
      <c r="G312" s="39"/>
      <c r="H312" s="40"/>
      <c r="I312" s="133" t="s">
        <v>73</v>
      </c>
      <c r="J312" s="109"/>
      <c r="K312" s="130" t="s">
        <v>471</v>
      </c>
      <c r="L312" s="109"/>
      <c r="M312" s="134">
        <v>275</v>
      </c>
      <c r="N312" s="135">
        <v>7</v>
      </c>
      <c r="O312" s="70">
        <v>9</v>
      </c>
      <c r="P312" s="331" t="s">
        <v>86</v>
      </c>
      <c r="Q312" s="286">
        <v>5.5</v>
      </c>
      <c r="R312" s="287"/>
      <c r="S312" s="286">
        <v>0</v>
      </c>
      <c r="T312" s="286">
        <v>0</v>
      </c>
    </row>
    <row r="313" spans="1:20" ht="48" customHeight="1">
      <c r="A313" s="9"/>
      <c r="B313" s="36"/>
      <c r="C313" s="37"/>
      <c r="D313" s="115"/>
      <c r="E313" s="38"/>
      <c r="F313" s="39"/>
      <c r="G313" s="39"/>
      <c r="H313" s="40"/>
      <c r="I313" s="384" t="s">
        <v>541</v>
      </c>
      <c r="J313" s="109"/>
      <c r="K313" s="254" t="s">
        <v>218</v>
      </c>
      <c r="L313" s="255"/>
      <c r="M313" s="256"/>
      <c r="N313" s="257"/>
      <c r="O313" s="258"/>
      <c r="P313" s="259"/>
      <c r="Q313" s="290">
        <f>Q314+Q335+Q342</f>
        <v>60</v>
      </c>
      <c r="R313" s="291"/>
      <c r="S313" s="290">
        <f>S314+S335+S342</f>
        <v>60</v>
      </c>
      <c r="T313" s="290">
        <f>T314+T335+T342</f>
        <v>60</v>
      </c>
    </row>
    <row r="314" spans="1:20" ht="35.25" customHeight="1">
      <c r="A314" s="9"/>
      <c r="B314" s="36"/>
      <c r="C314" s="37"/>
      <c r="D314" s="115"/>
      <c r="E314" s="38"/>
      <c r="F314" s="39"/>
      <c r="G314" s="39"/>
      <c r="H314" s="40"/>
      <c r="I314" s="68" t="s">
        <v>58</v>
      </c>
      <c r="J314" s="109"/>
      <c r="K314" s="130" t="s">
        <v>219</v>
      </c>
      <c r="L314" s="109"/>
      <c r="M314" s="134"/>
      <c r="N314" s="135"/>
      <c r="O314" s="70"/>
      <c r="P314" s="71"/>
      <c r="Q314" s="286">
        <f>Q315+Q318+Q323+Q326+Q329+Q332</f>
        <v>38.5</v>
      </c>
      <c r="R314" s="287"/>
      <c r="S314" s="286">
        <f t="shared" ref="S314:T314" si="92">S315+S318+S323+S326+S329+S332</f>
        <v>38.5</v>
      </c>
      <c r="T314" s="286">
        <f t="shared" si="92"/>
        <v>38.5</v>
      </c>
    </row>
    <row r="315" spans="1:20" ht="46.5" customHeight="1">
      <c r="A315" s="9"/>
      <c r="B315" s="36"/>
      <c r="C315" s="37"/>
      <c r="D315" s="115"/>
      <c r="E315" s="38"/>
      <c r="F315" s="39"/>
      <c r="G315" s="39"/>
      <c r="H315" s="40"/>
      <c r="I315" s="81" t="s">
        <v>59</v>
      </c>
      <c r="J315" s="109"/>
      <c r="K315" s="183" t="s">
        <v>220</v>
      </c>
      <c r="L315" s="251"/>
      <c r="M315" s="252"/>
      <c r="N315" s="253"/>
      <c r="O315" s="249"/>
      <c r="P315" s="250"/>
      <c r="Q315" s="288">
        <f>Q316</f>
        <v>25.5</v>
      </c>
      <c r="R315" s="289"/>
      <c r="S315" s="288">
        <f>S316</f>
        <v>25.5</v>
      </c>
      <c r="T315" s="288">
        <f>T316</f>
        <v>25.5</v>
      </c>
    </row>
    <row r="316" spans="1:20" ht="33.75" customHeight="1">
      <c r="A316" s="9"/>
      <c r="B316" s="36"/>
      <c r="C316" s="37"/>
      <c r="D316" s="115"/>
      <c r="E316" s="38"/>
      <c r="F316" s="39"/>
      <c r="G316" s="39"/>
      <c r="H316" s="40"/>
      <c r="I316" s="136" t="s">
        <v>221</v>
      </c>
      <c r="J316" s="109"/>
      <c r="K316" s="130" t="s">
        <v>222</v>
      </c>
      <c r="L316" s="109"/>
      <c r="M316" s="134"/>
      <c r="N316" s="135"/>
      <c r="O316" s="70"/>
      <c r="P316" s="71"/>
      <c r="Q316" s="286">
        <f>Q317</f>
        <v>25.5</v>
      </c>
      <c r="R316" s="287"/>
      <c r="S316" s="286">
        <f t="shared" ref="S316:T316" si="93">S317</f>
        <v>25.5</v>
      </c>
      <c r="T316" s="286">
        <f t="shared" si="93"/>
        <v>25.5</v>
      </c>
    </row>
    <row r="317" spans="1:20" ht="33.75" customHeight="1">
      <c r="A317" s="9"/>
      <c r="B317" s="36"/>
      <c r="C317" s="37"/>
      <c r="D317" s="115"/>
      <c r="E317" s="38"/>
      <c r="F317" s="39"/>
      <c r="G317" s="39"/>
      <c r="H317" s="40"/>
      <c r="I317" s="133" t="s">
        <v>73</v>
      </c>
      <c r="J317" s="109"/>
      <c r="K317" s="130" t="s">
        <v>222</v>
      </c>
      <c r="L317" s="109"/>
      <c r="M317" s="134">
        <v>275</v>
      </c>
      <c r="N317" s="146" t="s">
        <v>70</v>
      </c>
      <c r="O317" s="132">
        <v>14</v>
      </c>
      <c r="P317" s="71">
        <v>240</v>
      </c>
      <c r="Q317" s="286">
        <v>25.5</v>
      </c>
      <c r="R317" s="287"/>
      <c r="S317" s="286">
        <v>25.5</v>
      </c>
      <c r="T317" s="286">
        <v>25.5</v>
      </c>
    </row>
    <row r="318" spans="1:20" ht="50.25" customHeight="1">
      <c r="A318" s="9"/>
      <c r="B318" s="36"/>
      <c r="C318" s="37"/>
      <c r="D318" s="115"/>
      <c r="E318" s="38"/>
      <c r="F318" s="39"/>
      <c r="G318" s="39"/>
      <c r="H318" s="40"/>
      <c r="I318" s="81" t="s">
        <v>60</v>
      </c>
      <c r="J318" s="109"/>
      <c r="K318" s="183" t="s">
        <v>224</v>
      </c>
      <c r="L318" s="251"/>
      <c r="M318" s="252"/>
      <c r="N318" s="253"/>
      <c r="O318" s="249"/>
      <c r="P318" s="250"/>
      <c r="Q318" s="288">
        <f>Q319</f>
        <v>0</v>
      </c>
      <c r="R318" s="289"/>
      <c r="S318" s="288">
        <f>S319</f>
        <v>0</v>
      </c>
      <c r="T318" s="288">
        <f>T319</f>
        <v>0</v>
      </c>
    </row>
    <row r="319" spans="1:20" ht="28.5" customHeight="1">
      <c r="A319" s="9"/>
      <c r="B319" s="36"/>
      <c r="C319" s="37"/>
      <c r="D319" s="115"/>
      <c r="E319" s="38"/>
      <c r="F319" s="39"/>
      <c r="G319" s="39"/>
      <c r="H319" s="40"/>
      <c r="I319" s="136" t="s">
        <v>221</v>
      </c>
      <c r="J319" s="109"/>
      <c r="K319" s="130" t="s">
        <v>223</v>
      </c>
      <c r="L319" s="109"/>
      <c r="M319" s="134"/>
      <c r="N319" s="135"/>
      <c r="O319" s="70"/>
      <c r="P319" s="71"/>
      <c r="Q319" s="286">
        <f>Q322+Q320+Q321</f>
        <v>0</v>
      </c>
      <c r="R319" s="287"/>
      <c r="S319" s="286">
        <f t="shared" ref="S319:T319" si="94">S322+S320+S321</f>
        <v>0</v>
      </c>
      <c r="T319" s="286">
        <f t="shared" si="94"/>
        <v>0</v>
      </c>
    </row>
    <row r="320" spans="1:20" ht="28.5" customHeight="1">
      <c r="A320" s="9"/>
      <c r="B320" s="36"/>
      <c r="C320" s="37"/>
      <c r="D320" s="115"/>
      <c r="E320" s="38"/>
      <c r="F320" s="39"/>
      <c r="G320" s="39"/>
      <c r="H320" s="40"/>
      <c r="I320" s="133" t="s">
        <v>73</v>
      </c>
      <c r="J320" s="109"/>
      <c r="K320" s="130" t="s">
        <v>223</v>
      </c>
      <c r="L320" s="109"/>
      <c r="M320" s="134">
        <v>251</v>
      </c>
      <c r="N320" s="146" t="s">
        <v>70</v>
      </c>
      <c r="O320" s="132">
        <v>14</v>
      </c>
      <c r="P320" s="147" t="s">
        <v>86</v>
      </c>
      <c r="Q320" s="286"/>
      <c r="R320" s="287"/>
      <c r="S320" s="286"/>
      <c r="T320" s="286"/>
    </row>
    <row r="321" spans="1:20" ht="28.5" customHeight="1">
      <c r="A321" s="9"/>
      <c r="B321" s="36"/>
      <c r="C321" s="37"/>
      <c r="D321" s="115"/>
      <c r="E321" s="38"/>
      <c r="F321" s="39"/>
      <c r="G321" s="39"/>
      <c r="H321" s="40"/>
      <c r="I321" s="133" t="s">
        <v>73</v>
      </c>
      <c r="J321" s="109"/>
      <c r="K321" s="130" t="s">
        <v>223</v>
      </c>
      <c r="L321" s="109"/>
      <c r="M321" s="134">
        <v>275</v>
      </c>
      <c r="N321" s="146" t="s">
        <v>70</v>
      </c>
      <c r="O321" s="132">
        <v>14</v>
      </c>
      <c r="P321" s="147" t="s">
        <v>86</v>
      </c>
      <c r="Q321" s="286"/>
      <c r="R321" s="287"/>
      <c r="S321" s="286"/>
      <c r="T321" s="286"/>
    </row>
    <row r="322" spans="1:20" ht="30.75" customHeight="1">
      <c r="A322" s="9"/>
      <c r="B322" s="36"/>
      <c r="C322" s="37"/>
      <c r="D322" s="115"/>
      <c r="E322" s="38"/>
      <c r="F322" s="39"/>
      <c r="G322" s="39"/>
      <c r="H322" s="40"/>
      <c r="I322" s="133" t="s">
        <v>73</v>
      </c>
      <c r="J322" s="109"/>
      <c r="K322" s="130" t="s">
        <v>223</v>
      </c>
      <c r="L322" s="109"/>
      <c r="M322" s="134">
        <v>256</v>
      </c>
      <c r="N322" s="146" t="s">
        <v>70</v>
      </c>
      <c r="O322" s="132">
        <v>14</v>
      </c>
      <c r="P322" s="147" t="s">
        <v>86</v>
      </c>
      <c r="Q322" s="286"/>
      <c r="R322" s="287"/>
      <c r="S322" s="286"/>
      <c r="T322" s="286"/>
    </row>
    <row r="323" spans="1:20" ht="25.5" customHeight="1">
      <c r="A323" s="9"/>
      <c r="B323" s="36"/>
      <c r="C323" s="37"/>
      <c r="D323" s="115"/>
      <c r="E323" s="38"/>
      <c r="F323" s="39"/>
      <c r="G323" s="39"/>
      <c r="H323" s="40"/>
      <c r="I323" s="81" t="s">
        <v>61</v>
      </c>
      <c r="J323" s="109"/>
      <c r="K323" s="183" t="s">
        <v>226</v>
      </c>
      <c r="L323" s="251"/>
      <c r="M323" s="252"/>
      <c r="N323" s="253"/>
      <c r="O323" s="249"/>
      <c r="P323" s="250"/>
      <c r="Q323" s="288">
        <f>Q324</f>
        <v>3</v>
      </c>
      <c r="R323" s="289"/>
      <c r="S323" s="288">
        <f>S324</f>
        <v>3</v>
      </c>
      <c r="T323" s="288">
        <f>T324</f>
        <v>3</v>
      </c>
    </row>
    <row r="324" spans="1:20" ht="25.5" customHeight="1">
      <c r="A324" s="9"/>
      <c r="B324" s="36"/>
      <c r="C324" s="37"/>
      <c r="D324" s="115"/>
      <c r="E324" s="38"/>
      <c r="F324" s="39"/>
      <c r="G324" s="39"/>
      <c r="H324" s="40"/>
      <c r="I324" s="136" t="s">
        <v>221</v>
      </c>
      <c r="J324" s="109"/>
      <c r="K324" s="130" t="s">
        <v>225</v>
      </c>
      <c r="L324" s="109"/>
      <c r="M324" s="134"/>
      <c r="N324" s="135"/>
      <c r="O324" s="70"/>
      <c r="P324" s="71"/>
      <c r="Q324" s="286">
        <f>Q325</f>
        <v>3</v>
      </c>
      <c r="R324" s="287"/>
      <c r="S324" s="286">
        <f>S325</f>
        <v>3</v>
      </c>
      <c r="T324" s="286">
        <f>T325</f>
        <v>3</v>
      </c>
    </row>
    <row r="325" spans="1:20" ht="32.25" customHeight="1">
      <c r="A325" s="9"/>
      <c r="B325" s="36"/>
      <c r="C325" s="37"/>
      <c r="D325" s="115"/>
      <c r="E325" s="38"/>
      <c r="F325" s="39"/>
      <c r="G325" s="39"/>
      <c r="H325" s="40"/>
      <c r="I325" s="133" t="s">
        <v>73</v>
      </c>
      <c r="J325" s="109"/>
      <c r="K325" s="130" t="s">
        <v>225</v>
      </c>
      <c r="L325" s="109"/>
      <c r="M325" s="134">
        <v>251</v>
      </c>
      <c r="N325" s="135">
        <v>3</v>
      </c>
      <c r="O325" s="70">
        <v>14</v>
      </c>
      <c r="P325" s="71">
        <v>240</v>
      </c>
      <c r="Q325" s="286">
        <v>3</v>
      </c>
      <c r="R325" s="287"/>
      <c r="S325" s="286">
        <v>3</v>
      </c>
      <c r="T325" s="286">
        <v>3</v>
      </c>
    </row>
    <row r="326" spans="1:20" ht="69" customHeight="1">
      <c r="A326" s="9"/>
      <c r="B326" s="36"/>
      <c r="C326" s="37"/>
      <c r="D326" s="115"/>
      <c r="E326" s="38"/>
      <c r="F326" s="39"/>
      <c r="G326" s="39"/>
      <c r="H326" s="40"/>
      <c r="I326" s="57" t="s">
        <v>455</v>
      </c>
      <c r="J326" s="109"/>
      <c r="K326" s="183" t="s">
        <v>227</v>
      </c>
      <c r="L326" s="251"/>
      <c r="M326" s="252"/>
      <c r="N326" s="253"/>
      <c r="O326" s="249"/>
      <c r="P326" s="250"/>
      <c r="Q326" s="288">
        <f>Q327</f>
        <v>2</v>
      </c>
      <c r="R326" s="289"/>
      <c r="S326" s="288">
        <f>S327</f>
        <v>2</v>
      </c>
      <c r="T326" s="288">
        <f>T327</f>
        <v>2</v>
      </c>
    </row>
    <row r="327" spans="1:20" ht="41.25" customHeight="1">
      <c r="A327" s="9"/>
      <c r="B327" s="36"/>
      <c r="C327" s="37"/>
      <c r="D327" s="115"/>
      <c r="E327" s="38"/>
      <c r="F327" s="39"/>
      <c r="G327" s="39"/>
      <c r="H327" s="40"/>
      <c r="I327" s="136" t="s">
        <v>221</v>
      </c>
      <c r="J327" s="109"/>
      <c r="K327" s="130" t="s">
        <v>228</v>
      </c>
      <c r="L327" s="109"/>
      <c r="M327" s="134"/>
      <c r="N327" s="135"/>
      <c r="O327" s="70"/>
      <c r="P327" s="71"/>
      <c r="Q327" s="286">
        <f>Q328</f>
        <v>2</v>
      </c>
      <c r="R327" s="287"/>
      <c r="S327" s="286">
        <f>S328</f>
        <v>2</v>
      </c>
      <c r="T327" s="286">
        <f>T328</f>
        <v>2</v>
      </c>
    </row>
    <row r="328" spans="1:20" ht="39.75" customHeight="1">
      <c r="A328" s="9"/>
      <c r="B328" s="36"/>
      <c r="C328" s="37"/>
      <c r="D328" s="115"/>
      <c r="E328" s="38"/>
      <c r="F328" s="39"/>
      <c r="G328" s="39"/>
      <c r="H328" s="40"/>
      <c r="I328" s="133" t="s">
        <v>73</v>
      </c>
      <c r="J328" s="109"/>
      <c r="K328" s="130" t="s">
        <v>228</v>
      </c>
      <c r="L328" s="109"/>
      <c r="M328" s="134">
        <v>251</v>
      </c>
      <c r="N328" s="135">
        <v>3</v>
      </c>
      <c r="O328" s="70">
        <v>14</v>
      </c>
      <c r="P328" s="71">
        <v>240</v>
      </c>
      <c r="Q328" s="286">
        <v>2</v>
      </c>
      <c r="R328" s="287"/>
      <c r="S328" s="286">
        <v>2</v>
      </c>
      <c r="T328" s="286">
        <v>2</v>
      </c>
    </row>
    <row r="329" spans="1:20" ht="42" customHeight="1">
      <c r="A329" s="9"/>
      <c r="B329" s="36"/>
      <c r="C329" s="37"/>
      <c r="D329" s="115"/>
      <c r="E329" s="38"/>
      <c r="F329" s="39"/>
      <c r="G329" s="39"/>
      <c r="H329" s="40"/>
      <c r="I329" s="81" t="s">
        <v>62</v>
      </c>
      <c r="J329" s="109"/>
      <c r="K329" s="183" t="s">
        <v>229</v>
      </c>
      <c r="L329" s="251"/>
      <c r="M329" s="252"/>
      <c r="N329" s="253"/>
      <c r="O329" s="249"/>
      <c r="P329" s="250"/>
      <c r="Q329" s="288">
        <f>Q330</f>
        <v>5</v>
      </c>
      <c r="R329" s="289"/>
      <c r="S329" s="288">
        <f>S330</f>
        <v>5</v>
      </c>
      <c r="T329" s="288">
        <f>T330</f>
        <v>5</v>
      </c>
    </row>
    <row r="330" spans="1:20" ht="30.75" customHeight="1">
      <c r="A330" s="9"/>
      <c r="B330" s="36"/>
      <c r="C330" s="37"/>
      <c r="D330" s="115"/>
      <c r="E330" s="38"/>
      <c r="F330" s="39"/>
      <c r="G330" s="39"/>
      <c r="H330" s="40"/>
      <c r="I330" s="136" t="s">
        <v>221</v>
      </c>
      <c r="J330" s="109"/>
      <c r="K330" s="130" t="s">
        <v>230</v>
      </c>
      <c r="L330" s="109"/>
      <c r="M330" s="134"/>
      <c r="N330" s="135"/>
      <c r="O330" s="70"/>
      <c r="P330" s="71"/>
      <c r="Q330" s="286">
        <f>Q331</f>
        <v>5</v>
      </c>
      <c r="R330" s="287"/>
      <c r="S330" s="286">
        <f>S331</f>
        <v>5</v>
      </c>
      <c r="T330" s="286">
        <f>T331</f>
        <v>5</v>
      </c>
    </row>
    <row r="331" spans="1:20" ht="34.5" customHeight="1">
      <c r="A331" s="9"/>
      <c r="B331" s="36"/>
      <c r="C331" s="37"/>
      <c r="D331" s="115"/>
      <c r="E331" s="38"/>
      <c r="F331" s="39"/>
      <c r="G331" s="39"/>
      <c r="H331" s="40"/>
      <c r="I331" s="133" t="s">
        <v>73</v>
      </c>
      <c r="J331" s="109"/>
      <c r="K331" s="130" t="s">
        <v>230</v>
      </c>
      <c r="L331" s="109"/>
      <c r="M331" s="134">
        <v>251</v>
      </c>
      <c r="N331" s="135">
        <v>3</v>
      </c>
      <c r="O331" s="70">
        <v>14</v>
      </c>
      <c r="P331" s="71">
        <v>240</v>
      </c>
      <c r="Q331" s="286">
        <v>5</v>
      </c>
      <c r="R331" s="287"/>
      <c r="S331" s="286">
        <v>5</v>
      </c>
      <c r="T331" s="286">
        <v>5</v>
      </c>
    </row>
    <row r="332" spans="1:20" ht="34.5" customHeight="1">
      <c r="A332" s="9"/>
      <c r="B332" s="36"/>
      <c r="C332" s="37"/>
      <c r="D332" s="115"/>
      <c r="E332" s="38"/>
      <c r="F332" s="39"/>
      <c r="G332" s="39"/>
      <c r="H332" s="40"/>
      <c r="I332" s="340" t="s">
        <v>588</v>
      </c>
      <c r="J332" s="161"/>
      <c r="K332" s="191" t="s">
        <v>589</v>
      </c>
      <c r="L332" s="109"/>
      <c r="M332" s="134"/>
      <c r="N332" s="135"/>
      <c r="O332" s="70"/>
      <c r="P332" s="71"/>
      <c r="Q332" s="286">
        <f>Q333</f>
        <v>3</v>
      </c>
      <c r="R332" s="287"/>
      <c r="S332" s="286">
        <f t="shared" ref="S332:T333" si="95">S333</f>
        <v>3</v>
      </c>
      <c r="T332" s="286">
        <f t="shared" si="95"/>
        <v>3</v>
      </c>
    </row>
    <row r="333" spans="1:20" ht="34.5" customHeight="1">
      <c r="A333" s="9"/>
      <c r="B333" s="36"/>
      <c r="C333" s="37"/>
      <c r="D333" s="115"/>
      <c r="E333" s="38"/>
      <c r="F333" s="39"/>
      <c r="G333" s="39"/>
      <c r="H333" s="40"/>
      <c r="I333" s="390" t="s">
        <v>221</v>
      </c>
      <c r="J333" s="109"/>
      <c r="K333" s="130" t="s">
        <v>589</v>
      </c>
      <c r="L333" s="109"/>
      <c r="M333" s="134"/>
      <c r="N333" s="135"/>
      <c r="O333" s="70"/>
      <c r="P333" s="71"/>
      <c r="Q333" s="286">
        <f>Q334</f>
        <v>3</v>
      </c>
      <c r="R333" s="287"/>
      <c r="S333" s="286">
        <f t="shared" si="95"/>
        <v>3</v>
      </c>
      <c r="T333" s="286">
        <f t="shared" si="95"/>
        <v>3</v>
      </c>
    </row>
    <row r="334" spans="1:20" ht="34.5" customHeight="1">
      <c r="A334" s="9"/>
      <c r="B334" s="36"/>
      <c r="C334" s="37"/>
      <c r="D334" s="115"/>
      <c r="E334" s="38"/>
      <c r="F334" s="39"/>
      <c r="G334" s="39"/>
      <c r="H334" s="40"/>
      <c r="I334" s="336" t="s">
        <v>73</v>
      </c>
      <c r="J334" s="109"/>
      <c r="K334" s="130" t="s">
        <v>589</v>
      </c>
      <c r="L334" s="109"/>
      <c r="M334" s="134">
        <v>251</v>
      </c>
      <c r="N334" s="135">
        <v>3</v>
      </c>
      <c r="O334" s="70">
        <v>14</v>
      </c>
      <c r="P334" s="71">
        <v>240</v>
      </c>
      <c r="Q334" s="286">
        <v>3</v>
      </c>
      <c r="R334" s="287"/>
      <c r="S334" s="286">
        <v>3</v>
      </c>
      <c r="T334" s="286">
        <v>3</v>
      </c>
    </row>
    <row r="335" spans="1:20" ht="25.5" customHeight="1">
      <c r="A335" s="9"/>
      <c r="B335" s="36"/>
      <c r="C335" s="37"/>
      <c r="D335" s="115"/>
      <c r="E335" s="38"/>
      <c r="F335" s="39"/>
      <c r="G335" s="39"/>
      <c r="H335" s="40"/>
      <c r="I335" s="68" t="s">
        <v>63</v>
      </c>
      <c r="J335" s="109"/>
      <c r="K335" s="130" t="s">
        <v>231</v>
      </c>
      <c r="L335" s="109"/>
      <c r="M335" s="134"/>
      <c r="N335" s="135"/>
      <c r="O335" s="70"/>
      <c r="P335" s="71"/>
      <c r="Q335" s="286">
        <f>Q336+Q339</f>
        <v>19.5</v>
      </c>
      <c r="R335" s="287"/>
      <c r="S335" s="286">
        <f t="shared" ref="S335:T335" si="96">S336+S339</f>
        <v>19.5</v>
      </c>
      <c r="T335" s="286">
        <f t="shared" si="96"/>
        <v>19.5</v>
      </c>
    </row>
    <row r="336" spans="1:20" ht="51.75" customHeight="1">
      <c r="A336" s="9"/>
      <c r="B336" s="36"/>
      <c r="C336" s="37"/>
      <c r="D336" s="115"/>
      <c r="E336" s="38"/>
      <c r="F336" s="39"/>
      <c r="G336" s="39"/>
      <c r="H336" s="40"/>
      <c r="I336" s="81" t="s">
        <v>64</v>
      </c>
      <c r="J336" s="109"/>
      <c r="K336" s="183" t="s">
        <v>232</v>
      </c>
      <c r="L336" s="251"/>
      <c r="M336" s="252"/>
      <c r="N336" s="253"/>
      <c r="O336" s="249"/>
      <c r="P336" s="250"/>
      <c r="Q336" s="288">
        <f>Q337</f>
        <v>14.5</v>
      </c>
      <c r="R336" s="289"/>
      <c r="S336" s="288">
        <f t="shared" ref="S336:T337" si="97">S337</f>
        <v>14.5</v>
      </c>
      <c r="T336" s="288">
        <f t="shared" si="97"/>
        <v>14.5</v>
      </c>
    </row>
    <row r="337" spans="1:20" ht="20.25" customHeight="1">
      <c r="A337" s="9"/>
      <c r="B337" s="36"/>
      <c r="C337" s="37"/>
      <c r="D337" s="115"/>
      <c r="E337" s="38"/>
      <c r="F337" s="39"/>
      <c r="G337" s="39"/>
      <c r="H337" s="40"/>
      <c r="I337" s="136" t="s">
        <v>221</v>
      </c>
      <c r="J337" s="109"/>
      <c r="K337" s="130" t="s">
        <v>233</v>
      </c>
      <c r="L337" s="109"/>
      <c r="M337" s="134"/>
      <c r="N337" s="135"/>
      <c r="O337" s="70"/>
      <c r="P337" s="71"/>
      <c r="Q337" s="286">
        <f>Q338</f>
        <v>14.5</v>
      </c>
      <c r="R337" s="287"/>
      <c r="S337" s="286">
        <f t="shared" si="97"/>
        <v>14.5</v>
      </c>
      <c r="T337" s="286">
        <f t="shared" si="97"/>
        <v>14.5</v>
      </c>
    </row>
    <row r="338" spans="1:20" ht="34.5" customHeight="1">
      <c r="A338" s="9"/>
      <c r="B338" s="36"/>
      <c r="C338" s="37"/>
      <c r="D338" s="115"/>
      <c r="E338" s="38"/>
      <c r="F338" s="39"/>
      <c r="G338" s="39"/>
      <c r="H338" s="40"/>
      <c r="I338" s="133" t="s">
        <v>73</v>
      </c>
      <c r="J338" s="109"/>
      <c r="K338" s="130" t="s">
        <v>233</v>
      </c>
      <c r="L338" s="109"/>
      <c r="M338" s="134">
        <v>275</v>
      </c>
      <c r="N338" s="135">
        <v>3</v>
      </c>
      <c r="O338" s="70">
        <v>14</v>
      </c>
      <c r="P338" s="71">
        <v>240</v>
      </c>
      <c r="Q338" s="286">
        <v>14.5</v>
      </c>
      <c r="R338" s="287"/>
      <c r="S338" s="286">
        <v>14.5</v>
      </c>
      <c r="T338" s="286">
        <v>14.5</v>
      </c>
    </row>
    <row r="339" spans="1:20" ht="47.25" customHeight="1">
      <c r="A339" s="9"/>
      <c r="B339" s="36"/>
      <c r="C339" s="37"/>
      <c r="D339" s="115"/>
      <c r="E339" s="38"/>
      <c r="F339" s="39"/>
      <c r="G339" s="39"/>
      <c r="H339" s="40"/>
      <c r="I339" s="81" t="s">
        <v>234</v>
      </c>
      <c r="J339" s="109"/>
      <c r="K339" s="183" t="s">
        <v>235</v>
      </c>
      <c r="L339" s="251"/>
      <c r="M339" s="252"/>
      <c r="N339" s="253"/>
      <c r="O339" s="249"/>
      <c r="P339" s="250"/>
      <c r="Q339" s="288">
        <f>Q340</f>
        <v>5</v>
      </c>
      <c r="R339" s="289"/>
      <c r="S339" s="288">
        <f>S340</f>
        <v>5</v>
      </c>
      <c r="T339" s="288">
        <f>T340</f>
        <v>5</v>
      </c>
    </row>
    <row r="340" spans="1:20" ht="24" customHeight="1">
      <c r="A340" s="9"/>
      <c r="B340" s="36"/>
      <c r="C340" s="37"/>
      <c r="D340" s="115"/>
      <c r="E340" s="38"/>
      <c r="F340" s="39"/>
      <c r="G340" s="39"/>
      <c r="H340" s="40"/>
      <c r="I340" s="136" t="s">
        <v>221</v>
      </c>
      <c r="J340" s="109"/>
      <c r="K340" s="130" t="s">
        <v>236</v>
      </c>
      <c r="L340" s="109"/>
      <c r="M340" s="134"/>
      <c r="N340" s="135"/>
      <c r="O340" s="70"/>
      <c r="P340" s="71"/>
      <c r="Q340" s="286">
        <f>Q341</f>
        <v>5</v>
      </c>
      <c r="R340" s="287"/>
      <c r="S340" s="286">
        <f>S341</f>
        <v>5</v>
      </c>
      <c r="T340" s="286">
        <f>T341</f>
        <v>5</v>
      </c>
    </row>
    <row r="341" spans="1:20" ht="39" customHeight="1">
      <c r="A341" s="9"/>
      <c r="B341" s="36"/>
      <c r="C341" s="37"/>
      <c r="D341" s="115"/>
      <c r="E341" s="38"/>
      <c r="F341" s="39"/>
      <c r="G341" s="39"/>
      <c r="H341" s="40"/>
      <c r="I341" s="133" t="s">
        <v>73</v>
      </c>
      <c r="J341" s="109"/>
      <c r="K341" s="130" t="s">
        <v>236</v>
      </c>
      <c r="L341" s="109"/>
      <c r="M341" s="134">
        <v>275</v>
      </c>
      <c r="N341" s="135">
        <v>3</v>
      </c>
      <c r="O341" s="70">
        <v>14</v>
      </c>
      <c r="P341" s="71">
        <v>240</v>
      </c>
      <c r="Q341" s="286">
        <v>5</v>
      </c>
      <c r="R341" s="287"/>
      <c r="S341" s="286">
        <v>5</v>
      </c>
      <c r="T341" s="286">
        <v>5</v>
      </c>
    </row>
    <row r="342" spans="1:20" ht="34.5" customHeight="1">
      <c r="A342" s="9"/>
      <c r="B342" s="36"/>
      <c r="C342" s="37"/>
      <c r="D342" s="115"/>
      <c r="E342" s="38"/>
      <c r="F342" s="39"/>
      <c r="G342" s="39"/>
      <c r="H342" s="40"/>
      <c r="I342" s="116" t="s">
        <v>65</v>
      </c>
      <c r="J342" s="109"/>
      <c r="K342" s="130" t="s">
        <v>237</v>
      </c>
      <c r="L342" s="109"/>
      <c r="M342" s="134"/>
      <c r="N342" s="135"/>
      <c r="O342" s="70"/>
      <c r="P342" s="71"/>
      <c r="Q342" s="286">
        <f>Q343+Q346</f>
        <v>2</v>
      </c>
      <c r="R342" s="287"/>
      <c r="S342" s="286">
        <f>S343+S346</f>
        <v>2</v>
      </c>
      <c r="T342" s="286">
        <f>T343+T346</f>
        <v>2</v>
      </c>
    </row>
    <row r="343" spans="1:20" ht="60.75" customHeight="1">
      <c r="A343" s="9"/>
      <c r="B343" s="36"/>
      <c r="C343" s="37"/>
      <c r="D343" s="115"/>
      <c r="E343" s="38"/>
      <c r="F343" s="39"/>
      <c r="G343" s="39"/>
      <c r="H343" s="40"/>
      <c r="I343" s="81" t="s">
        <v>66</v>
      </c>
      <c r="J343" s="109"/>
      <c r="K343" s="183" t="s">
        <v>238</v>
      </c>
      <c r="L343" s="251"/>
      <c r="M343" s="252"/>
      <c r="N343" s="253"/>
      <c r="O343" s="249"/>
      <c r="P343" s="250"/>
      <c r="Q343" s="288">
        <f>Q344</f>
        <v>2</v>
      </c>
      <c r="R343" s="289"/>
      <c r="S343" s="288">
        <f>S344</f>
        <v>2</v>
      </c>
      <c r="T343" s="288">
        <f>T344</f>
        <v>2</v>
      </c>
    </row>
    <row r="344" spans="1:20" ht="42.75" customHeight="1">
      <c r="A344" s="9"/>
      <c r="B344" s="36"/>
      <c r="C344" s="37"/>
      <c r="D344" s="115"/>
      <c r="E344" s="38"/>
      <c r="F344" s="148"/>
      <c r="G344" s="39"/>
      <c r="H344" s="40"/>
      <c r="I344" s="136" t="s">
        <v>221</v>
      </c>
      <c r="J344" s="149"/>
      <c r="K344" s="130" t="s">
        <v>239</v>
      </c>
      <c r="L344" s="150"/>
      <c r="M344" s="151"/>
      <c r="N344" s="152"/>
      <c r="O344" s="70"/>
      <c r="P344" s="71"/>
      <c r="Q344" s="286">
        <f>Q345</f>
        <v>2</v>
      </c>
      <c r="R344" s="287"/>
      <c r="S344" s="286">
        <f t="shared" ref="S344:T344" si="98">S345</f>
        <v>2</v>
      </c>
      <c r="T344" s="286">
        <f t="shared" si="98"/>
        <v>2</v>
      </c>
    </row>
    <row r="345" spans="1:20" ht="40.5" customHeight="1">
      <c r="A345" s="9"/>
      <c r="B345" s="36"/>
      <c r="C345" s="37"/>
      <c r="D345" s="115"/>
      <c r="E345" s="38"/>
      <c r="F345" s="148"/>
      <c r="G345" s="39"/>
      <c r="H345" s="40"/>
      <c r="I345" s="133" t="s">
        <v>73</v>
      </c>
      <c r="J345" s="149"/>
      <c r="K345" s="130" t="s">
        <v>239</v>
      </c>
      <c r="L345" s="150"/>
      <c r="M345" s="151">
        <v>251</v>
      </c>
      <c r="N345" s="152">
        <v>3</v>
      </c>
      <c r="O345" s="135">
        <v>14</v>
      </c>
      <c r="P345" s="71">
        <v>240</v>
      </c>
      <c r="Q345" s="286">
        <v>2</v>
      </c>
      <c r="R345" s="287"/>
      <c r="S345" s="286">
        <v>2</v>
      </c>
      <c r="T345" s="286">
        <v>2</v>
      </c>
    </row>
    <row r="346" spans="1:20" ht="57" customHeight="1">
      <c r="A346" s="9"/>
      <c r="B346" s="10"/>
      <c r="C346" s="11"/>
      <c r="D346" s="12"/>
      <c r="E346" s="13">
        <v>6</v>
      </c>
      <c r="F346" s="42">
        <v>700</v>
      </c>
      <c r="G346" s="43"/>
      <c r="H346" s="16">
        <v>610</v>
      </c>
      <c r="I346" s="81" t="s">
        <v>67</v>
      </c>
      <c r="J346" s="153" t="s">
        <v>240</v>
      </c>
      <c r="K346" s="131" t="s">
        <v>240</v>
      </c>
      <c r="L346" s="153" t="s">
        <v>240</v>
      </c>
      <c r="M346" s="242"/>
      <c r="N346" s="260"/>
      <c r="O346" s="200"/>
      <c r="P346" s="244"/>
      <c r="Q346" s="292">
        <f>Q347</f>
        <v>0</v>
      </c>
      <c r="R346" s="289"/>
      <c r="S346" s="292">
        <f>S347</f>
        <v>0</v>
      </c>
      <c r="T346" s="292">
        <f>T347</f>
        <v>0</v>
      </c>
    </row>
    <row r="347" spans="1:20" ht="33.75" customHeight="1">
      <c r="A347" s="9"/>
      <c r="B347" s="10"/>
      <c r="C347" s="62"/>
      <c r="D347" s="12"/>
      <c r="E347" s="13"/>
      <c r="F347" s="14"/>
      <c r="G347" s="15"/>
      <c r="H347" s="16"/>
      <c r="I347" s="136" t="s">
        <v>221</v>
      </c>
      <c r="J347" s="154" t="s">
        <v>241</v>
      </c>
      <c r="K347" s="154" t="s">
        <v>241</v>
      </c>
      <c r="L347" s="154" t="s">
        <v>241</v>
      </c>
      <c r="M347" s="65"/>
      <c r="N347" s="82"/>
      <c r="O347" s="80"/>
      <c r="P347" s="67"/>
      <c r="Q347" s="275">
        <f>Q348</f>
        <v>0</v>
      </c>
      <c r="R347" s="287"/>
      <c r="S347" s="275">
        <f>S348</f>
        <v>0</v>
      </c>
      <c r="T347" s="275">
        <f>T348</f>
        <v>0</v>
      </c>
    </row>
    <row r="348" spans="1:20" ht="32.25" customHeight="1">
      <c r="A348" s="9"/>
      <c r="B348" s="10"/>
      <c r="C348" s="62"/>
      <c r="D348" s="12"/>
      <c r="E348" s="13"/>
      <c r="F348" s="14"/>
      <c r="G348" s="15"/>
      <c r="H348" s="16"/>
      <c r="I348" s="133" t="s">
        <v>73</v>
      </c>
      <c r="J348" s="154" t="s">
        <v>241</v>
      </c>
      <c r="K348" s="154" t="s">
        <v>241</v>
      </c>
      <c r="L348" s="154" t="s">
        <v>241</v>
      </c>
      <c r="M348" s="65">
        <v>251</v>
      </c>
      <c r="N348" s="82">
        <v>3</v>
      </c>
      <c r="O348" s="80">
        <v>14</v>
      </c>
      <c r="P348" s="67">
        <v>240</v>
      </c>
      <c r="Q348" s="275"/>
      <c r="R348" s="287"/>
      <c r="S348" s="275"/>
      <c r="T348" s="275"/>
    </row>
    <row r="349" spans="1:20" ht="53.25" customHeight="1">
      <c r="A349" s="9"/>
      <c r="B349" s="10"/>
      <c r="C349" s="11"/>
      <c r="D349" s="12" t="s">
        <v>1</v>
      </c>
      <c r="E349" s="13">
        <v>6</v>
      </c>
      <c r="F349" s="410"/>
      <c r="G349" s="410"/>
      <c r="H349" s="40">
        <v>340</v>
      </c>
      <c r="I349" s="384" t="s">
        <v>542</v>
      </c>
      <c r="J349" s="418" t="s">
        <v>242</v>
      </c>
      <c r="K349" s="418"/>
      <c r="L349" s="418"/>
      <c r="M349" s="100"/>
      <c r="N349" s="101"/>
      <c r="O349" s="101"/>
      <c r="P349" s="102"/>
      <c r="Q349" s="270">
        <f>Q350+Q354+Q358+Q368+Q384</f>
        <v>14913.900000000001</v>
      </c>
      <c r="R349" s="291"/>
      <c r="S349" s="270">
        <f>S350+S354+S358+S368+S384</f>
        <v>13820.7</v>
      </c>
      <c r="T349" s="270">
        <f>T350+T354+T358+T368+T384</f>
        <v>13677.300000000003</v>
      </c>
    </row>
    <row r="350" spans="1:20" ht="33" customHeight="1">
      <c r="A350" s="9"/>
      <c r="B350" s="10"/>
      <c r="C350" s="53"/>
      <c r="D350" s="12"/>
      <c r="E350" s="13"/>
      <c r="F350" s="14"/>
      <c r="G350" s="44"/>
      <c r="H350" s="40"/>
      <c r="I350" s="96" t="s">
        <v>545</v>
      </c>
      <c r="J350" s="78"/>
      <c r="K350" s="155" t="s">
        <v>243</v>
      </c>
      <c r="L350" s="78"/>
      <c r="M350" s="65"/>
      <c r="N350" s="66"/>
      <c r="O350" s="80"/>
      <c r="P350" s="99"/>
      <c r="Q350" s="276">
        <f>Q351</f>
        <v>5</v>
      </c>
      <c r="R350" s="287"/>
      <c r="S350" s="276">
        <f t="shared" ref="S350:T352" si="99">S351</f>
        <v>5</v>
      </c>
      <c r="T350" s="276">
        <f t="shared" si="99"/>
        <v>5</v>
      </c>
    </row>
    <row r="351" spans="1:20" ht="66.75" customHeight="1">
      <c r="A351" s="9"/>
      <c r="B351" s="10"/>
      <c r="C351" s="11"/>
      <c r="D351" s="12"/>
      <c r="E351" s="13"/>
      <c r="F351" s="14"/>
      <c r="G351" s="44"/>
      <c r="H351" s="40"/>
      <c r="I351" s="57" t="s">
        <v>245</v>
      </c>
      <c r="J351" s="412" t="s">
        <v>244</v>
      </c>
      <c r="K351" s="413"/>
      <c r="L351" s="414"/>
      <c r="M351" s="242"/>
      <c r="N351" s="260"/>
      <c r="O351" s="200"/>
      <c r="P351" s="244"/>
      <c r="Q351" s="283">
        <f>Q352</f>
        <v>5</v>
      </c>
      <c r="R351" s="289"/>
      <c r="S351" s="283">
        <f t="shared" si="99"/>
        <v>5</v>
      </c>
      <c r="T351" s="283">
        <f t="shared" si="99"/>
        <v>5</v>
      </c>
    </row>
    <row r="352" spans="1:20" ht="26.25" customHeight="1">
      <c r="A352" s="9"/>
      <c r="B352" s="10"/>
      <c r="C352" s="62"/>
      <c r="D352" s="12"/>
      <c r="E352" s="13"/>
      <c r="F352" s="14"/>
      <c r="G352" s="44"/>
      <c r="H352" s="40"/>
      <c r="I352" s="156" t="s">
        <v>246</v>
      </c>
      <c r="J352" s="126"/>
      <c r="K352" s="155" t="s">
        <v>247</v>
      </c>
      <c r="L352" s="127"/>
      <c r="M352" s="65"/>
      <c r="N352" s="82"/>
      <c r="O352" s="80"/>
      <c r="P352" s="67"/>
      <c r="Q352" s="276">
        <f>Q353</f>
        <v>5</v>
      </c>
      <c r="R352" s="287"/>
      <c r="S352" s="276">
        <f t="shared" si="99"/>
        <v>5</v>
      </c>
      <c r="T352" s="276">
        <f t="shared" si="99"/>
        <v>5</v>
      </c>
    </row>
    <row r="353" spans="1:20" ht="36.75" customHeight="1">
      <c r="A353" s="9"/>
      <c r="B353" s="10"/>
      <c r="C353" s="62"/>
      <c r="D353" s="12"/>
      <c r="E353" s="13"/>
      <c r="F353" s="14"/>
      <c r="G353" s="44"/>
      <c r="H353" s="40"/>
      <c r="I353" s="133" t="s">
        <v>78</v>
      </c>
      <c r="J353" s="126"/>
      <c r="K353" s="155" t="s">
        <v>247</v>
      </c>
      <c r="L353" s="127"/>
      <c r="M353" s="65">
        <v>251</v>
      </c>
      <c r="N353" s="82">
        <v>1</v>
      </c>
      <c r="O353" s="80">
        <v>13</v>
      </c>
      <c r="P353" s="67">
        <v>240</v>
      </c>
      <c r="Q353" s="276">
        <v>5</v>
      </c>
      <c r="R353" s="287"/>
      <c r="S353" s="276">
        <v>5</v>
      </c>
      <c r="T353" s="276">
        <v>5</v>
      </c>
    </row>
    <row r="354" spans="1:20" ht="31.5" customHeight="1">
      <c r="A354" s="9"/>
      <c r="B354" s="10"/>
      <c r="C354" s="11"/>
      <c r="D354" s="12"/>
      <c r="E354" s="13">
        <v>6</v>
      </c>
      <c r="F354" s="41">
        <v>700</v>
      </c>
      <c r="G354" s="15">
        <v>709</v>
      </c>
      <c r="H354" s="16">
        <v>340</v>
      </c>
      <c r="I354" s="68" t="s">
        <v>543</v>
      </c>
      <c r="J354" s="415" t="s">
        <v>248</v>
      </c>
      <c r="K354" s="416"/>
      <c r="L354" s="417"/>
      <c r="M354" s="65"/>
      <c r="N354" s="82"/>
      <c r="O354" s="80"/>
      <c r="P354" s="67"/>
      <c r="Q354" s="276">
        <f>Q355</f>
        <v>5</v>
      </c>
      <c r="R354" s="287"/>
      <c r="S354" s="276">
        <f t="shared" ref="S354:T356" si="100">S355</f>
        <v>5</v>
      </c>
      <c r="T354" s="276">
        <f t="shared" si="100"/>
        <v>5</v>
      </c>
    </row>
    <row r="355" spans="1:20" ht="45.75" customHeight="1">
      <c r="A355" s="9"/>
      <c r="B355" s="10"/>
      <c r="C355" s="11"/>
      <c r="D355" s="12"/>
      <c r="E355" s="13"/>
      <c r="F355" s="41"/>
      <c r="G355" s="44"/>
      <c r="H355" s="40"/>
      <c r="I355" s="81" t="s">
        <v>26</v>
      </c>
      <c r="J355" s="155" t="s">
        <v>249</v>
      </c>
      <c r="K355" s="261" t="s">
        <v>249</v>
      </c>
      <c r="L355" s="261" t="s">
        <v>249</v>
      </c>
      <c r="M355" s="242"/>
      <c r="N355" s="243"/>
      <c r="O355" s="243"/>
      <c r="P355" s="244"/>
      <c r="Q355" s="283">
        <f>Q356</f>
        <v>5</v>
      </c>
      <c r="R355" s="289"/>
      <c r="S355" s="283">
        <f t="shared" si="100"/>
        <v>5</v>
      </c>
      <c r="T355" s="283">
        <f t="shared" si="100"/>
        <v>5</v>
      </c>
    </row>
    <row r="356" spans="1:20" ht="29.25" customHeight="1">
      <c r="A356" s="9"/>
      <c r="B356" s="10"/>
      <c r="C356" s="62"/>
      <c r="D356" s="12"/>
      <c r="E356" s="13"/>
      <c r="F356" s="41"/>
      <c r="G356" s="44"/>
      <c r="H356" s="40"/>
      <c r="I356" s="90" t="s">
        <v>251</v>
      </c>
      <c r="J356" s="155" t="s">
        <v>250</v>
      </c>
      <c r="K356" s="155" t="s">
        <v>250</v>
      </c>
      <c r="L356" s="155" t="s">
        <v>250</v>
      </c>
      <c r="M356" s="65"/>
      <c r="N356" s="82"/>
      <c r="O356" s="80"/>
      <c r="P356" s="67"/>
      <c r="Q356" s="276">
        <f>Q357</f>
        <v>5</v>
      </c>
      <c r="R356" s="287"/>
      <c r="S356" s="276">
        <f t="shared" si="100"/>
        <v>5</v>
      </c>
      <c r="T356" s="276">
        <f t="shared" si="100"/>
        <v>5</v>
      </c>
    </row>
    <row r="357" spans="1:20" ht="36" customHeight="1">
      <c r="A357" s="9"/>
      <c r="B357" s="10"/>
      <c r="C357" s="62"/>
      <c r="D357" s="12"/>
      <c r="E357" s="13"/>
      <c r="F357" s="41"/>
      <c r="G357" s="44"/>
      <c r="H357" s="40"/>
      <c r="I357" s="133" t="s">
        <v>73</v>
      </c>
      <c r="J357" s="155" t="s">
        <v>250</v>
      </c>
      <c r="K357" s="155" t="s">
        <v>250</v>
      </c>
      <c r="L357" s="155" t="s">
        <v>250</v>
      </c>
      <c r="M357" s="65">
        <v>251</v>
      </c>
      <c r="N357" s="82">
        <v>1</v>
      </c>
      <c r="O357" s="80">
        <v>13</v>
      </c>
      <c r="P357" s="67">
        <v>240</v>
      </c>
      <c r="Q357" s="276">
        <v>5</v>
      </c>
      <c r="R357" s="287"/>
      <c r="S357" s="276">
        <v>5</v>
      </c>
      <c r="T357" s="276">
        <v>5</v>
      </c>
    </row>
    <row r="358" spans="1:20" ht="36" customHeight="1">
      <c r="A358" s="9"/>
      <c r="B358" s="10"/>
      <c r="C358" s="62"/>
      <c r="D358" s="12"/>
      <c r="E358" s="13"/>
      <c r="F358" s="41"/>
      <c r="G358" s="44"/>
      <c r="H358" s="40"/>
      <c r="I358" s="163" t="s">
        <v>544</v>
      </c>
      <c r="J358" s="155"/>
      <c r="K358" s="155" t="s">
        <v>359</v>
      </c>
      <c r="L358" s="155"/>
      <c r="M358" s="65"/>
      <c r="N358" s="82"/>
      <c r="O358" s="80"/>
      <c r="P358" s="67"/>
      <c r="Q358" s="276">
        <f>Q359+Q362+Q365</f>
        <v>338</v>
      </c>
      <c r="R358" s="287"/>
      <c r="S358" s="276">
        <f t="shared" ref="S358:T358" si="101">S359+S362+S365</f>
        <v>298</v>
      </c>
      <c r="T358" s="276">
        <f t="shared" si="101"/>
        <v>153</v>
      </c>
    </row>
    <row r="359" spans="1:20" ht="36" customHeight="1">
      <c r="A359" s="9"/>
      <c r="B359" s="10"/>
      <c r="C359" s="62"/>
      <c r="D359" s="12"/>
      <c r="E359" s="13"/>
      <c r="F359" s="41"/>
      <c r="G359" s="44"/>
      <c r="H359" s="40"/>
      <c r="I359" s="323" t="s">
        <v>389</v>
      </c>
      <c r="J359" s="155"/>
      <c r="K359" s="202" t="s">
        <v>390</v>
      </c>
      <c r="L359" s="155"/>
      <c r="M359" s="65"/>
      <c r="N359" s="82"/>
      <c r="O359" s="80"/>
      <c r="P359" s="67"/>
      <c r="Q359" s="276">
        <f>Q360</f>
        <v>125</v>
      </c>
      <c r="R359" s="287"/>
      <c r="S359" s="276">
        <f t="shared" ref="S359:T360" si="102">S360</f>
        <v>0</v>
      </c>
      <c r="T359" s="276">
        <f t="shared" si="102"/>
        <v>0</v>
      </c>
    </row>
    <row r="360" spans="1:20" ht="36" customHeight="1">
      <c r="A360" s="9"/>
      <c r="B360" s="10"/>
      <c r="C360" s="62"/>
      <c r="D360" s="12"/>
      <c r="E360" s="13"/>
      <c r="F360" s="41"/>
      <c r="G360" s="44"/>
      <c r="H360" s="40"/>
      <c r="I360" s="206" t="s">
        <v>252</v>
      </c>
      <c r="J360" s="155"/>
      <c r="K360" s="202" t="s">
        <v>391</v>
      </c>
      <c r="L360" s="155"/>
      <c r="M360" s="65"/>
      <c r="N360" s="82"/>
      <c r="O360" s="80"/>
      <c r="P360" s="67"/>
      <c r="Q360" s="276">
        <f>Q361</f>
        <v>125</v>
      </c>
      <c r="R360" s="287"/>
      <c r="S360" s="276">
        <f t="shared" si="102"/>
        <v>0</v>
      </c>
      <c r="T360" s="276">
        <f t="shared" si="102"/>
        <v>0</v>
      </c>
    </row>
    <row r="361" spans="1:20" ht="36" customHeight="1">
      <c r="A361" s="9"/>
      <c r="B361" s="10"/>
      <c r="C361" s="62"/>
      <c r="D361" s="12"/>
      <c r="E361" s="13"/>
      <c r="F361" s="41"/>
      <c r="G361" s="44"/>
      <c r="H361" s="40"/>
      <c r="I361" s="23" t="s">
        <v>73</v>
      </c>
      <c r="J361" s="155"/>
      <c r="K361" s="202" t="s">
        <v>391</v>
      </c>
      <c r="L361" s="155"/>
      <c r="M361" s="65">
        <v>251</v>
      </c>
      <c r="N361" s="82">
        <v>1</v>
      </c>
      <c r="O361" s="80">
        <v>13</v>
      </c>
      <c r="P361" s="67">
        <v>240</v>
      </c>
      <c r="Q361" s="276">
        <v>125</v>
      </c>
      <c r="R361" s="287"/>
      <c r="S361" s="276">
        <v>0</v>
      </c>
      <c r="T361" s="276">
        <v>0</v>
      </c>
    </row>
    <row r="362" spans="1:20" ht="51.75" customHeight="1">
      <c r="A362" s="9"/>
      <c r="B362" s="10"/>
      <c r="C362" s="53"/>
      <c r="D362" s="12"/>
      <c r="E362" s="13"/>
      <c r="F362" s="41"/>
      <c r="G362" s="44"/>
      <c r="H362" s="40"/>
      <c r="I362" s="157" t="s">
        <v>27</v>
      </c>
      <c r="J362" s="78"/>
      <c r="K362" s="261" t="s">
        <v>253</v>
      </c>
      <c r="L362" s="204"/>
      <c r="M362" s="242"/>
      <c r="N362" s="260"/>
      <c r="O362" s="200"/>
      <c r="P362" s="244"/>
      <c r="Q362" s="283">
        <f>Q363</f>
        <v>53</v>
      </c>
      <c r="R362" s="289"/>
      <c r="S362" s="283">
        <f t="shared" ref="S362:T363" si="103">S363</f>
        <v>53</v>
      </c>
      <c r="T362" s="283">
        <f t="shared" si="103"/>
        <v>53</v>
      </c>
    </row>
    <row r="363" spans="1:20" ht="29.25" customHeight="1">
      <c r="A363" s="9"/>
      <c r="B363" s="10"/>
      <c r="C363" s="62"/>
      <c r="D363" s="12"/>
      <c r="E363" s="13"/>
      <c r="F363" s="41"/>
      <c r="G363" s="44"/>
      <c r="H363" s="40"/>
      <c r="I363" s="90" t="s">
        <v>252</v>
      </c>
      <c r="J363" s="126"/>
      <c r="K363" s="155" t="s">
        <v>254</v>
      </c>
      <c r="L363" s="127"/>
      <c r="M363" s="65"/>
      <c r="N363" s="82"/>
      <c r="O363" s="80"/>
      <c r="P363" s="67"/>
      <c r="Q363" s="276">
        <f>Q364</f>
        <v>53</v>
      </c>
      <c r="R363" s="287"/>
      <c r="S363" s="276">
        <f t="shared" si="103"/>
        <v>53</v>
      </c>
      <c r="T363" s="276">
        <f t="shared" si="103"/>
        <v>53</v>
      </c>
    </row>
    <row r="364" spans="1:20" ht="33" customHeight="1">
      <c r="A364" s="9"/>
      <c r="B364" s="10"/>
      <c r="C364" s="62"/>
      <c r="D364" s="12"/>
      <c r="E364" s="13"/>
      <c r="F364" s="41"/>
      <c r="G364" s="44"/>
      <c r="H364" s="40"/>
      <c r="I364" s="23" t="s">
        <v>73</v>
      </c>
      <c r="J364" s="381"/>
      <c r="K364" s="202" t="s">
        <v>254</v>
      </c>
      <c r="L364" s="382"/>
      <c r="M364" s="65">
        <v>251</v>
      </c>
      <c r="N364" s="82">
        <v>1</v>
      </c>
      <c r="O364" s="80">
        <v>13</v>
      </c>
      <c r="P364" s="67">
        <v>240</v>
      </c>
      <c r="Q364" s="276">
        <v>53</v>
      </c>
      <c r="R364" s="277"/>
      <c r="S364" s="276">
        <v>53</v>
      </c>
      <c r="T364" s="276">
        <v>53</v>
      </c>
    </row>
    <row r="365" spans="1:20" ht="33" customHeight="1">
      <c r="A365" s="9"/>
      <c r="B365" s="10"/>
      <c r="C365" s="62"/>
      <c r="D365" s="12"/>
      <c r="E365" s="13"/>
      <c r="F365" s="41"/>
      <c r="G365" s="44"/>
      <c r="H365" s="40"/>
      <c r="I365" s="323" t="s">
        <v>461</v>
      </c>
      <c r="J365" s="321"/>
      <c r="K365" s="202" t="s">
        <v>392</v>
      </c>
      <c r="L365" s="322"/>
      <c r="M365" s="65"/>
      <c r="N365" s="82"/>
      <c r="O365" s="80"/>
      <c r="P365" s="67"/>
      <c r="Q365" s="276">
        <f>Q366</f>
        <v>160</v>
      </c>
      <c r="R365" s="287"/>
      <c r="S365" s="276">
        <f t="shared" ref="S365:T365" si="104">S366</f>
        <v>245</v>
      </c>
      <c r="T365" s="276">
        <f t="shared" si="104"/>
        <v>100</v>
      </c>
    </row>
    <row r="366" spans="1:20" ht="33" customHeight="1">
      <c r="A366" s="9"/>
      <c r="B366" s="10"/>
      <c r="C366" s="62"/>
      <c r="D366" s="12"/>
      <c r="E366" s="13"/>
      <c r="F366" s="41"/>
      <c r="G366" s="44"/>
      <c r="H366" s="40"/>
      <c r="I366" s="206" t="s">
        <v>252</v>
      </c>
      <c r="J366" s="321"/>
      <c r="K366" s="202" t="s">
        <v>393</v>
      </c>
      <c r="L366" s="322"/>
      <c r="M366" s="65"/>
      <c r="N366" s="82"/>
      <c r="O366" s="80"/>
      <c r="P366" s="67"/>
      <c r="Q366" s="276">
        <f>Q367</f>
        <v>160</v>
      </c>
      <c r="R366" s="287"/>
      <c r="S366" s="276">
        <f t="shared" ref="S366:T366" si="105">S367</f>
        <v>245</v>
      </c>
      <c r="T366" s="276">
        <f t="shared" si="105"/>
        <v>100</v>
      </c>
    </row>
    <row r="367" spans="1:20" ht="33" customHeight="1">
      <c r="A367" s="9"/>
      <c r="B367" s="10"/>
      <c r="C367" s="62"/>
      <c r="D367" s="12"/>
      <c r="E367" s="13"/>
      <c r="F367" s="41"/>
      <c r="G367" s="44"/>
      <c r="H367" s="40"/>
      <c r="I367" s="23" t="s">
        <v>73</v>
      </c>
      <c r="J367" s="381"/>
      <c r="K367" s="202" t="s">
        <v>393</v>
      </c>
      <c r="L367" s="382"/>
      <c r="M367" s="65">
        <v>251</v>
      </c>
      <c r="N367" s="82">
        <v>1</v>
      </c>
      <c r="O367" s="80">
        <v>13</v>
      </c>
      <c r="P367" s="67">
        <v>240</v>
      </c>
      <c r="Q367" s="276">
        <v>160</v>
      </c>
      <c r="R367" s="277"/>
      <c r="S367" s="276">
        <v>245</v>
      </c>
      <c r="T367" s="276">
        <v>100</v>
      </c>
    </row>
    <row r="368" spans="1:20" ht="31.5" customHeight="1">
      <c r="A368" s="9"/>
      <c r="B368" s="10"/>
      <c r="C368" s="53"/>
      <c r="D368" s="12"/>
      <c r="E368" s="13"/>
      <c r="F368" s="41"/>
      <c r="G368" s="44"/>
      <c r="H368" s="40"/>
      <c r="I368" s="103" t="s">
        <v>28</v>
      </c>
      <c r="J368" s="155" t="s">
        <v>256</v>
      </c>
      <c r="K368" s="155" t="s">
        <v>256</v>
      </c>
      <c r="L368" s="155" t="s">
        <v>256</v>
      </c>
      <c r="M368" s="65"/>
      <c r="N368" s="66"/>
      <c r="O368" s="66"/>
      <c r="P368" s="67"/>
      <c r="Q368" s="276">
        <f>Q369+Q378+Q381</f>
        <v>11353.6</v>
      </c>
      <c r="R368" s="287"/>
      <c r="S368" s="276">
        <f>S369+S378+S381</f>
        <v>10300.400000000001</v>
      </c>
      <c r="T368" s="276">
        <f>T369+T378+T381</f>
        <v>10302.000000000002</v>
      </c>
    </row>
    <row r="369" spans="1:21" s="3" customFormat="1" ht="52.5" customHeight="1">
      <c r="A369" s="27"/>
      <c r="B369" s="10"/>
      <c r="C369" s="48"/>
      <c r="D369" s="45"/>
      <c r="E369" s="13"/>
      <c r="F369" s="46"/>
      <c r="G369" s="46"/>
      <c r="H369" s="47"/>
      <c r="I369" s="158" t="s">
        <v>274</v>
      </c>
      <c r="J369" s="155" t="s">
        <v>257</v>
      </c>
      <c r="K369" s="261" t="s">
        <v>257</v>
      </c>
      <c r="L369" s="261" t="s">
        <v>257</v>
      </c>
      <c r="M369" s="106"/>
      <c r="N369" s="107"/>
      <c r="O369" s="107"/>
      <c r="P369" s="108"/>
      <c r="Q369" s="58">
        <f>Q370+Q372</f>
        <v>10832.300000000001</v>
      </c>
      <c r="R369" s="295"/>
      <c r="S369" s="58">
        <f>S370+S372</f>
        <v>9787.3000000000011</v>
      </c>
      <c r="T369" s="58">
        <f>T370+T372</f>
        <v>9787.3000000000011</v>
      </c>
      <c r="U369" s="8"/>
    </row>
    <row r="370" spans="1:21" s="3" customFormat="1" ht="36" customHeight="1">
      <c r="A370" s="27"/>
      <c r="B370" s="10"/>
      <c r="C370" s="62"/>
      <c r="D370" s="45"/>
      <c r="E370" s="13"/>
      <c r="F370" s="46"/>
      <c r="G370" s="46"/>
      <c r="H370" s="47"/>
      <c r="I370" s="103" t="s">
        <v>255</v>
      </c>
      <c r="J370" s="155" t="s">
        <v>258</v>
      </c>
      <c r="K370" s="155" t="s">
        <v>258</v>
      </c>
      <c r="L370" s="155" t="s">
        <v>258</v>
      </c>
      <c r="M370" s="97"/>
      <c r="N370" s="98"/>
      <c r="O370" s="98"/>
      <c r="P370" s="99"/>
      <c r="Q370" s="17">
        <f>Q371</f>
        <v>1030</v>
      </c>
      <c r="R370" s="307"/>
      <c r="S370" s="17">
        <f>S371</f>
        <v>0</v>
      </c>
      <c r="T370" s="17">
        <f>T371</f>
        <v>0</v>
      </c>
      <c r="U370" s="8"/>
    </row>
    <row r="371" spans="1:21" s="3" customFormat="1" ht="36" customHeight="1">
      <c r="A371" s="27"/>
      <c r="B371" s="10"/>
      <c r="C371" s="62"/>
      <c r="D371" s="45"/>
      <c r="E371" s="13"/>
      <c r="F371" s="46"/>
      <c r="G371" s="46"/>
      <c r="H371" s="47"/>
      <c r="I371" s="133" t="s">
        <v>73</v>
      </c>
      <c r="J371" s="155" t="s">
        <v>258</v>
      </c>
      <c r="K371" s="155" t="s">
        <v>258</v>
      </c>
      <c r="L371" s="155" t="s">
        <v>258</v>
      </c>
      <c r="M371" s="97">
        <v>251</v>
      </c>
      <c r="N371" s="98">
        <v>1</v>
      </c>
      <c r="O371" s="98">
        <v>13</v>
      </c>
      <c r="P371" s="99">
        <v>240</v>
      </c>
      <c r="Q371" s="17">
        <v>1030</v>
      </c>
      <c r="R371" s="307"/>
      <c r="S371" s="17">
        <v>0</v>
      </c>
      <c r="T371" s="17">
        <v>0</v>
      </c>
      <c r="U371" s="8"/>
    </row>
    <row r="372" spans="1:21" s="3" customFormat="1" ht="36" customHeight="1">
      <c r="A372" s="27"/>
      <c r="B372" s="10"/>
      <c r="C372" s="62"/>
      <c r="D372" s="45"/>
      <c r="E372" s="13"/>
      <c r="F372" s="46"/>
      <c r="G372" s="46"/>
      <c r="H372" s="47"/>
      <c r="I372" s="103" t="s">
        <v>259</v>
      </c>
      <c r="J372" s="155"/>
      <c r="K372" s="155" t="s">
        <v>273</v>
      </c>
      <c r="L372" s="155"/>
      <c r="M372" s="97"/>
      <c r="N372" s="98"/>
      <c r="O372" s="98"/>
      <c r="P372" s="99"/>
      <c r="Q372" s="17">
        <f>Q373+Q374+Q375+Q376+Q377</f>
        <v>9802.3000000000011</v>
      </c>
      <c r="R372" s="307"/>
      <c r="S372" s="17">
        <f t="shared" ref="S372:T372" si="106">S373+S374+S375+S376+S377</f>
        <v>9787.3000000000011</v>
      </c>
      <c r="T372" s="17">
        <f t="shared" si="106"/>
        <v>9787.3000000000011</v>
      </c>
      <c r="U372" s="8"/>
    </row>
    <row r="373" spans="1:21" s="3" customFormat="1" ht="36" customHeight="1">
      <c r="A373" s="27"/>
      <c r="B373" s="10"/>
      <c r="C373" s="62"/>
      <c r="D373" s="45"/>
      <c r="E373" s="13"/>
      <c r="F373" s="46"/>
      <c r="G373" s="46"/>
      <c r="H373" s="47"/>
      <c r="I373" s="129" t="s">
        <v>163</v>
      </c>
      <c r="J373" s="155"/>
      <c r="K373" s="155" t="s">
        <v>273</v>
      </c>
      <c r="L373" s="155"/>
      <c r="M373" s="97">
        <v>251</v>
      </c>
      <c r="N373" s="98">
        <v>1</v>
      </c>
      <c r="O373" s="98">
        <v>13</v>
      </c>
      <c r="P373" s="99">
        <v>110</v>
      </c>
      <c r="Q373" s="17">
        <v>4255.6000000000004</v>
      </c>
      <c r="R373" s="307"/>
      <c r="S373" s="17">
        <v>4255.6000000000004</v>
      </c>
      <c r="T373" s="17">
        <v>4255.6000000000004</v>
      </c>
      <c r="U373" s="8"/>
    </row>
    <row r="374" spans="1:21" s="3" customFormat="1" ht="36" customHeight="1">
      <c r="A374" s="27"/>
      <c r="B374" s="10"/>
      <c r="C374" s="62"/>
      <c r="D374" s="45"/>
      <c r="E374" s="13"/>
      <c r="F374" s="46"/>
      <c r="G374" s="46"/>
      <c r="H374" s="47"/>
      <c r="I374" s="133" t="s">
        <v>73</v>
      </c>
      <c r="J374" s="155"/>
      <c r="K374" s="155" t="s">
        <v>273</v>
      </c>
      <c r="L374" s="155"/>
      <c r="M374" s="97">
        <v>251</v>
      </c>
      <c r="N374" s="98">
        <v>1</v>
      </c>
      <c r="O374" s="98">
        <v>13</v>
      </c>
      <c r="P374" s="99">
        <v>240</v>
      </c>
      <c r="Q374" s="17">
        <v>4109.3</v>
      </c>
      <c r="R374" s="307"/>
      <c r="S374" s="17">
        <v>4109.3</v>
      </c>
      <c r="T374" s="17">
        <v>4109.3</v>
      </c>
      <c r="U374" s="8"/>
    </row>
    <row r="375" spans="1:21" s="3" customFormat="1" ht="36" customHeight="1">
      <c r="A375" s="27"/>
      <c r="B375" s="10"/>
      <c r="C375" s="62"/>
      <c r="D375" s="45"/>
      <c r="E375" s="13"/>
      <c r="F375" s="46"/>
      <c r="G375" s="46"/>
      <c r="H375" s="47"/>
      <c r="I375" s="133" t="s">
        <v>83</v>
      </c>
      <c r="J375" s="155"/>
      <c r="K375" s="155" t="s">
        <v>273</v>
      </c>
      <c r="L375" s="155"/>
      <c r="M375" s="97">
        <v>251</v>
      </c>
      <c r="N375" s="98">
        <v>1</v>
      </c>
      <c r="O375" s="98">
        <v>13</v>
      </c>
      <c r="P375" s="99">
        <v>850</v>
      </c>
      <c r="Q375" s="17">
        <v>120</v>
      </c>
      <c r="R375" s="307"/>
      <c r="S375" s="17">
        <v>120</v>
      </c>
      <c r="T375" s="17">
        <v>120</v>
      </c>
      <c r="U375" s="8"/>
    </row>
    <row r="376" spans="1:21" s="3" customFormat="1" ht="36" customHeight="1">
      <c r="A376" s="27"/>
      <c r="B376" s="10"/>
      <c r="C376" s="62"/>
      <c r="D376" s="45"/>
      <c r="E376" s="13"/>
      <c r="F376" s="46"/>
      <c r="G376" s="46"/>
      <c r="H376" s="47"/>
      <c r="I376" s="129" t="s">
        <v>163</v>
      </c>
      <c r="J376" s="155"/>
      <c r="K376" s="130" t="s">
        <v>273</v>
      </c>
      <c r="L376" s="155"/>
      <c r="M376" s="97">
        <v>251</v>
      </c>
      <c r="N376" s="98">
        <v>3</v>
      </c>
      <c r="O376" s="98">
        <v>9</v>
      </c>
      <c r="P376" s="99">
        <v>110</v>
      </c>
      <c r="Q376" s="17">
        <v>1302.4000000000001</v>
      </c>
      <c r="R376" s="307"/>
      <c r="S376" s="17">
        <v>1302.4000000000001</v>
      </c>
      <c r="T376" s="17">
        <v>1302.4000000000001</v>
      </c>
      <c r="U376" s="8"/>
    </row>
    <row r="377" spans="1:21" s="3" customFormat="1" ht="36" customHeight="1">
      <c r="A377" s="27"/>
      <c r="B377" s="10"/>
      <c r="C377" s="62"/>
      <c r="D377" s="45"/>
      <c r="E377" s="13"/>
      <c r="F377" s="46"/>
      <c r="G377" s="46"/>
      <c r="H377" s="47"/>
      <c r="I377" s="23" t="s">
        <v>73</v>
      </c>
      <c r="J377" s="155"/>
      <c r="K377" s="130" t="s">
        <v>273</v>
      </c>
      <c r="L377" s="155"/>
      <c r="M377" s="97">
        <v>251</v>
      </c>
      <c r="N377" s="98">
        <v>3</v>
      </c>
      <c r="O377" s="98">
        <v>9</v>
      </c>
      <c r="P377" s="99">
        <v>240</v>
      </c>
      <c r="Q377" s="17">
        <v>15</v>
      </c>
      <c r="R377" s="307"/>
      <c r="S377" s="17">
        <v>0</v>
      </c>
      <c r="T377" s="17">
        <v>0</v>
      </c>
      <c r="U377" s="8"/>
    </row>
    <row r="378" spans="1:21" s="3" customFormat="1" ht="33.75" customHeight="1">
      <c r="A378" s="27"/>
      <c r="B378" s="10"/>
      <c r="C378" s="62"/>
      <c r="D378" s="45"/>
      <c r="E378" s="13"/>
      <c r="F378" s="46"/>
      <c r="G378" s="46"/>
      <c r="H378" s="47"/>
      <c r="I378" s="52" t="s">
        <v>260</v>
      </c>
      <c r="J378" s="111"/>
      <c r="K378" s="183" t="s">
        <v>263</v>
      </c>
      <c r="L378" s="59"/>
      <c r="M378" s="106"/>
      <c r="N378" s="107"/>
      <c r="O378" s="107"/>
      <c r="P378" s="108"/>
      <c r="Q378" s="58">
        <f>Q379</f>
        <v>10</v>
      </c>
      <c r="R378" s="295"/>
      <c r="S378" s="58">
        <f>S379</f>
        <v>0</v>
      </c>
      <c r="T378" s="58">
        <f>T379</f>
        <v>0</v>
      </c>
      <c r="U378" s="8"/>
    </row>
    <row r="379" spans="1:21" s="3" customFormat="1" ht="33.75" customHeight="1">
      <c r="A379" s="27"/>
      <c r="B379" s="10"/>
      <c r="C379" s="62"/>
      <c r="D379" s="45"/>
      <c r="E379" s="13"/>
      <c r="F379" s="46"/>
      <c r="G379" s="46"/>
      <c r="H379" s="47"/>
      <c r="I379" s="90" t="s">
        <v>262</v>
      </c>
      <c r="J379" s="128"/>
      <c r="K379" s="130" t="s">
        <v>264</v>
      </c>
      <c r="L379" s="24"/>
      <c r="M379" s="97"/>
      <c r="N379" s="98"/>
      <c r="O379" s="98"/>
      <c r="P379" s="99"/>
      <c r="Q379" s="17">
        <f>Q380</f>
        <v>10</v>
      </c>
      <c r="R379" s="307"/>
      <c r="S379" s="17">
        <f>S380</f>
        <v>0</v>
      </c>
      <c r="T379" s="17">
        <f>T380</f>
        <v>0</v>
      </c>
      <c r="U379" s="8"/>
    </row>
    <row r="380" spans="1:21" s="3" customFormat="1" ht="33.75" customHeight="1">
      <c r="A380" s="27"/>
      <c r="B380" s="10"/>
      <c r="C380" s="62"/>
      <c r="D380" s="45"/>
      <c r="E380" s="13"/>
      <c r="F380" s="46"/>
      <c r="G380" s="46"/>
      <c r="H380" s="47"/>
      <c r="I380" s="133" t="s">
        <v>73</v>
      </c>
      <c r="J380" s="128"/>
      <c r="K380" s="130" t="s">
        <v>264</v>
      </c>
      <c r="L380" s="24"/>
      <c r="M380" s="97">
        <v>251</v>
      </c>
      <c r="N380" s="98">
        <v>1</v>
      </c>
      <c r="O380" s="98">
        <v>13</v>
      </c>
      <c r="P380" s="99">
        <v>240</v>
      </c>
      <c r="Q380" s="17">
        <v>10</v>
      </c>
      <c r="R380" s="307"/>
      <c r="S380" s="17">
        <v>0</v>
      </c>
      <c r="T380" s="17">
        <v>0</v>
      </c>
      <c r="U380" s="8"/>
    </row>
    <row r="381" spans="1:21" s="3" customFormat="1" ht="65.25" customHeight="1">
      <c r="A381" s="27"/>
      <c r="B381" s="10"/>
      <c r="C381" s="62"/>
      <c r="D381" s="45"/>
      <c r="E381" s="13"/>
      <c r="F381" s="46"/>
      <c r="G381" s="46"/>
      <c r="H381" s="47"/>
      <c r="I381" s="52" t="s">
        <v>261</v>
      </c>
      <c r="J381" s="110"/>
      <c r="K381" s="183" t="s">
        <v>267</v>
      </c>
      <c r="L381" s="55"/>
      <c r="M381" s="106"/>
      <c r="N381" s="107"/>
      <c r="O381" s="107"/>
      <c r="P381" s="108"/>
      <c r="Q381" s="58">
        <f>Q382</f>
        <v>511.3</v>
      </c>
      <c r="R381" s="293"/>
      <c r="S381" s="58">
        <f>S382</f>
        <v>513.1</v>
      </c>
      <c r="T381" s="58">
        <f>T382</f>
        <v>514.70000000000005</v>
      </c>
      <c r="U381" s="8"/>
    </row>
    <row r="382" spans="1:21" s="3" customFormat="1" ht="30" customHeight="1">
      <c r="A382" s="27"/>
      <c r="B382" s="10"/>
      <c r="C382" s="62"/>
      <c r="D382" s="45"/>
      <c r="E382" s="13"/>
      <c r="F382" s="46"/>
      <c r="G382" s="46"/>
      <c r="H382" s="47"/>
      <c r="I382" s="133" t="s">
        <v>265</v>
      </c>
      <c r="J382" s="128"/>
      <c r="K382" s="130" t="s">
        <v>268</v>
      </c>
      <c r="L382" s="55"/>
      <c r="M382" s="106"/>
      <c r="N382" s="107"/>
      <c r="O382" s="107"/>
      <c r="P382" s="108"/>
      <c r="Q382" s="17">
        <f>Q383</f>
        <v>511.3</v>
      </c>
      <c r="R382" s="294"/>
      <c r="S382" s="17">
        <f>S383</f>
        <v>513.1</v>
      </c>
      <c r="T382" s="17">
        <f>T383</f>
        <v>514.70000000000005</v>
      </c>
      <c r="U382" s="8"/>
    </row>
    <row r="383" spans="1:21" s="3" customFormat="1" ht="32.25" customHeight="1">
      <c r="A383" s="27"/>
      <c r="B383" s="10"/>
      <c r="C383" s="62"/>
      <c r="D383" s="45"/>
      <c r="E383" s="13"/>
      <c r="F383" s="46"/>
      <c r="G383" s="46"/>
      <c r="H383" s="47"/>
      <c r="I383" s="133" t="s">
        <v>266</v>
      </c>
      <c r="J383" s="128"/>
      <c r="K383" s="130" t="s">
        <v>268</v>
      </c>
      <c r="L383" s="55"/>
      <c r="M383" s="97">
        <v>251</v>
      </c>
      <c r="N383" s="98">
        <v>1</v>
      </c>
      <c r="O383" s="98">
        <v>4</v>
      </c>
      <c r="P383" s="99">
        <v>120</v>
      </c>
      <c r="Q383" s="17">
        <v>511.3</v>
      </c>
      <c r="R383" s="294"/>
      <c r="S383" s="17">
        <v>513.1</v>
      </c>
      <c r="T383" s="17">
        <v>514.70000000000005</v>
      </c>
      <c r="U383" s="8"/>
    </row>
    <row r="384" spans="1:21" s="3" customFormat="1" ht="49.5" customHeight="1">
      <c r="A384" s="27"/>
      <c r="B384" s="10"/>
      <c r="C384" s="62"/>
      <c r="D384" s="45"/>
      <c r="E384" s="13"/>
      <c r="F384" s="46"/>
      <c r="G384" s="46"/>
      <c r="H384" s="47"/>
      <c r="I384" s="103" t="s">
        <v>29</v>
      </c>
      <c r="J384" s="110"/>
      <c r="K384" s="155" t="s">
        <v>270</v>
      </c>
      <c r="L384" s="24"/>
      <c r="M384" s="97"/>
      <c r="N384" s="98"/>
      <c r="O384" s="98"/>
      <c r="P384" s="99"/>
      <c r="Q384" s="17">
        <f>Q385</f>
        <v>3212.3</v>
      </c>
      <c r="R384" s="294"/>
      <c r="S384" s="17">
        <f>S385</f>
        <v>3212.3</v>
      </c>
      <c r="T384" s="17">
        <f>T385</f>
        <v>3212.3</v>
      </c>
      <c r="U384" s="8"/>
    </row>
    <row r="385" spans="1:21" s="3" customFormat="1" ht="36.75" customHeight="1">
      <c r="A385" s="27"/>
      <c r="B385" s="10"/>
      <c r="C385" s="62"/>
      <c r="D385" s="45"/>
      <c r="E385" s="13"/>
      <c r="F385" s="46"/>
      <c r="G385" s="46"/>
      <c r="H385" s="47"/>
      <c r="I385" s="52" t="s">
        <v>30</v>
      </c>
      <c r="J385" s="110"/>
      <c r="K385" s="261" t="s">
        <v>271</v>
      </c>
      <c r="L385" s="59"/>
      <c r="M385" s="106"/>
      <c r="N385" s="107"/>
      <c r="O385" s="107"/>
      <c r="P385" s="108"/>
      <c r="Q385" s="58">
        <f>Q386</f>
        <v>3212.3</v>
      </c>
      <c r="R385" s="293"/>
      <c r="S385" s="58">
        <f>S386</f>
        <v>3212.3</v>
      </c>
      <c r="T385" s="58">
        <f>T386</f>
        <v>3212.3</v>
      </c>
      <c r="U385" s="8"/>
    </row>
    <row r="386" spans="1:21" s="3" customFormat="1" ht="65.25" customHeight="1">
      <c r="A386" s="27"/>
      <c r="B386" s="10"/>
      <c r="C386" s="62"/>
      <c r="D386" s="45"/>
      <c r="E386" s="13"/>
      <c r="F386" s="46"/>
      <c r="G386" s="46"/>
      <c r="H386" s="47"/>
      <c r="I386" s="103" t="s">
        <v>269</v>
      </c>
      <c r="J386" s="128"/>
      <c r="K386" s="155" t="s">
        <v>272</v>
      </c>
      <c r="L386" s="24"/>
      <c r="M386" s="97"/>
      <c r="N386" s="98"/>
      <c r="O386" s="98"/>
      <c r="P386" s="99"/>
      <c r="Q386" s="17">
        <f>Q387+Q388</f>
        <v>3212.3</v>
      </c>
      <c r="R386" s="294"/>
      <c r="S386" s="17">
        <f>S387+S388</f>
        <v>3212.3</v>
      </c>
      <c r="T386" s="17">
        <f>T387+T388</f>
        <v>3212.3</v>
      </c>
      <c r="U386" s="8"/>
    </row>
    <row r="387" spans="1:21" s="3" customFormat="1" ht="36.75" customHeight="1">
      <c r="A387" s="27"/>
      <c r="B387" s="10"/>
      <c r="C387" s="62"/>
      <c r="D387" s="45"/>
      <c r="E387" s="13"/>
      <c r="F387" s="46"/>
      <c r="G387" s="46"/>
      <c r="H387" s="47"/>
      <c r="I387" s="129" t="s">
        <v>163</v>
      </c>
      <c r="J387" s="128"/>
      <c r="K387" s="155" t="s">
        <v>272</v>
      </c>
      <c r="L387" s="24"/>
      <c r="M387" s="97">
        <v>251</v>
      </c>
      <c r="N387" s="98">
        <v>1</v>
      </c>
      <c r="O387" s="98">
        <v>13</v>
      </c>
      <c r="P387" s="99">
        <v>110</v>
      </c>
      <c r="Q387" s="17">
        <v>2207.5</v>
      </c>
      <c r="R387" s="294"/>
      <c r="S387" s="17">
        <v>2207.5</v>
      </c>
      <c r="T387" s="17">
        <v>2207.5</v>
      </c>
      <c r="U387" s="8"/>
    </row>
    <row r="388" spans="1:21" s="3" customFormat="1" ht="36.75" customHeight="1">
      <c r="A388" s="27"/>
      <c r="B388" s="10"/>
      <c r="C388" s="62"/>
      <c r="D388" s="45"/>
      <c r="E388" s="13"/>
      <c r="F388" s="46"/>
      <c r="G388" s="46"/>
      <c r="H388" s="47"/>
      <c r="I388" s="133" t="s">
        <v>73</v>
      </c>
      <c r="J388" s="128"/>
      <c r="K388" s="155" t="s">
        <v>272</v>
      </c>
      <c r="L388" s="24"/>
      <c r="M388" s="97">
        <v>251</v>
      </c>
      <c r="N388" s="98">
        <v>1</v>
      </c>
      <c r="O388" s="98">
        <v>13</v>
      </c>
      <c r="P388" s="99">
        <v>240</v>
      </c>
      <c r="Q388" s="17">
        <v>1004.8</v>
      </c>
      <c r="R388" s="294"/>
      <c r="S388" s="17">
        <v>1004.8</v>
      </c>
      <c r="T388" s="17">
        <v>1004.8</v>
      </c>
      <c r="U388" s="8"/>
    </row>
    <row r="389" spans="1:21" s="3" customFormat="1" ht="51.75" customHeight="1">
      <c r="A389" s="27"/>
      <c r="B389" s="10"/>
      <c r="C389" s="53"/>
      <c r="D389" s="45"/>
      <c r="E389" s="13"/>
      <c r="F389" s="46"/>
      <c r="G389" s="46"/>
      <c r="H389" s="47"/>
      <c r="I389" s="22" t="s">
        <v>598</v>
      </c>
      <c r="J389" s="79"/>
      <c r="K389" s="266" t="s">
        <v>287</v>
      </c>
      <c r="L389" s="24"/>
      <c r="M389" s="100"/>
      <c r="N389" s="101"/>
      <c r="O389" s="101"/>
      <c r="P389" s="102"/>
      <c r="Q389" s="49">
        <f>Q390+Q418+Q470</f>
        <v>27518.900000000005</v>
      </c>
      <c r="R389" s="294"/>
      <c r="S389" s="49">
        <f>S390+S418+S470</f>
        <v>25703.4</v>
      </c>
      <c r="T389" s="49">
        <f>T390+T418+T470</f>
        <v>115709.8</v>
      </c>
      <c r="U389" s="8"/>
    </row>
    <row r="390" spans="1:21" s="3" customFormat="1" ht="34.5" customHeight="1">
      <c r="A390" s="27"/>
      <c r="B390" s="10"/>
      <c r="C390" s="53"/>
      <c r="D390" s="45"/>
      <c r="E390" s="13"/>
      <c r="F390" s="46"/>
      <c r="G390" s="46"/>
      <c r="H390" s="47"/>
      <c r="I390" s="61" t="s">
        <v>51</v>
      </c>
      <c r="J390" s="79"/>
      <c r="K390" s="142" t="s">
        <v>289</v>
      </c>
      <c r="L390" s="24"/>
      <c r="M390" s="97"/>
      <c r="N390" s="98"/>
      <c r="O390" s="98"/>
      <c r="P390" s="99"/>
      <c r="Q390" s="17">
        <f>Q391+Q396+Q399+Q405+Q408+Q411</f>
        <v>1091.5999999999999</v>
      </c>
      <c r="R390" s="294"/>
      <c r="S390" s="17">
        <f t="shared" ref="S390:T390" si="107">S391+S396+S399+S405+S408+S411</f>
        <v>419.59999999999997</v>
      </c>
      <c r="T390" s="17">
        <f t="shared" si="107"/>
        <v>4266.1000000000004</v>
      </c>
      <c r="U390" s="8"/>
    </row>
    <row r="391" spans="1:21" s="3" customFormat="1" ht="48" customHeight="1">
      <c r="A391" s="27"/>
      <c r="B391" s="10"/>
      <c r="C391" s="53"/>
      <c r="D391" s="45"/>
      <c r="E391" s="13"/>
      <c r="F391" s="46"/>
      <c r="G391" s="46"/>
      <c r="H391" s="47"/>
      <c r="I391" s="57" t="s">
        <v>52</v>
      </c>
      <c r="J391" s="79"/>
      <c r="K391" s="169" t="s">
        <v>290</v>
      </c>
      <c r="L391" s="59"/>
      <c r="M391" s="106"/>
      <c r="N391" s="107"/>
      <c r="O391" s="107"/>
      <c r="P391" s="108"/>
      <c r="Q391" s="58">
        <f>Q392+Q394</f>
        <v>500</v>
      </c>
      <c r="R391" s="293"/>
      <c r="S391" s="58">
        <f>S392+S394</f>
        <v>0</v>
      </c>
      <c r="T391" s="58">
        <f>T392+T394</f>
        <v>0</v>
      </c>
      <c r="U391" s="8"/>
    </row>
    <row r="392" spans="1:21" s="3" customFormat="1" ht="32.25" customHeight="1">
      <c r="A392" s="27"/>
      <c r="B392" s="10"/>
      <c r="C392" s="62"/>
      <c r="D392" s="45"/>
      <c r="E392" s="13"/>
      <c r="F392" s="46"/>
      <c r="G392" s="46"/>
      <c r="H392" s="47"/>
      <c r="I392" s="163" t="s">
        <v>288</v>
      </c>
      <c r="J392" s="159"/>
      <c r="K392" s="130" t="s">
        <v>291</v>
      </c>
      <c r="L392" s="24"/>
      <c r="M392" s="97"/>
      <c r="N392" s="98"/>
      <c r="O392" s="98"/>
      <c r="P392" s="99"/>
      <c r="Q392" s="17">
        <f>Q393</f>
        <v>500</v>
      </c>
      <c r="R392" s="294"/>
      <c r="S392" s="17">
        <f>S393</f>
        <v>0</v>
      </c>
      <c r="T392" s="17">
        <f>T393</f>
        <v>0</v>
      </c>
      <c r="U392" s="8"/>
    </row>
    <row r="393" spans="1:21" s="3" customFormat="1" ht="32.25" customHeight="1">
      <c r="A393" s="27"/>
      <c r="B393" s="10"/>
      <c r="C393" s="62"/>
      <c r="D393" s="45"/>
      <c r="E393" s="13"/>
      <c r="F393" s="46"/>
      <c r="G393" s="46"/>
      <c r="H393" s="47"/>
      <c r="I393" s="162" t="s">
        <v>284</v>
      </c>
      <c r="J393" s="159"/>
      <c r="K393" s="130" t="s">
        <v>291</v>
      </c>
      <c r="L393" s="24"/>
      <c r="M393" s="97">
        <v>255</v>
      </c>
      <c r="N393" s="98">
        <v>4</v>
      </c>
      <c r="O393" s="98">
        <v>12</v>
      </c>
      <c r="P393" s="99">
        <v>540</v>
      </c>
      <c r="Q393" s="17">
        <v>500</v>
      </c>
      <c r="R393" s="294"/>
      <c r="S393" s="17">
        <v>0</v>
      </c>
      <c r="T393" s="17">
        <v>0</v>
      </c>
      <c r="U393" s="8"/>
    </row>
    <row r="394" spans="1:21" s="3" customFormat="1" ht="37.5" customHeight="1">
      <c r="A394" s="27"/>
      <c r="B394" s="10"/>
      <c r="C394" s="62"/>
      <c r="D394" s="45"/>
      <c r="E394" s="13"/>
      <c r="F394" s="46"/>
      <c r="G394" s="46"/>
      <c r="H394" s="47"/>
      <c r="I394" s="163" t="s">
        <v>298</v>
      </c>
      <c r="J394" s="159"/>
      <c r="K394" s="130" t="s">
        <v>299</v>
      </c>
      <c r="L394" s="24"/>
      <c r="M394" s="97"/>
      <c r="N394" s="98"/>
      <c r="O394" s="98"/>
      <c r="P394" s="99"/>
      <c r="Q394" s="17">
        <f>Q395</f>
        <v>0</v>
      </c>
      <c r="R394" s="294"/>
      <c r="S394" s="17">
        <f>S395</f>
        <v>0</v>
      </c>
      <c r="T394" s="17">
        <f>T395</f>
        <v>0</v>
      </c>
      <c r="U394" s="8"/>
    </row>
    <row r="395" spans="1:21" s="3" customFormat="1" ht="32.25" customHeight="1">
      <c r="A395" s="27"/>
      <c r="B395" s="10"/>
      <c r="C395" s="62"/>
      <c r="D395" s="45"/>
      <c r="E395" s="13"/>
      <c r="F395" s="46"/>
      <c r="G395" s="46"/>
      <c r="H395" s="47"/>
      <c r="I395" s="167" t="s">
        <v>73</v>
      </c>
      <c r="J395" s="159"/>
      <c r="K395" s="130" t="s">
        <v>299</v>
      </c>
      <c r="L395" s="24"/>
      <c r="M395" s="97">
        <v>251</v>
      </c>
      <c r="N395" s="98">
        <v>4</v>
      </c>
      <c r="O395" s="98">
        <v>12</v>
      </c>
      <c r="P395" s="99">
        <v>240</v>
      </c>
      <c r="Q395" s="17"/>
      <c r="R395" s="294"/>
      <c r="S395" s="17"/>
      <c r="T395" s="17"/>
      <c r="U395" s="8"/>
    </row>
    <row r="396" spans="1:21" s="3" customFormat="1" ht="33.75" customHeight="1">
      <c r="A396" s="27"/>
      <c r="B396" s="10"/>
      <c r="C396" s="62"/>
      <c r="D396" s="45"/>
      <c r="E396" s="13"/>
      <c r="F396" s="46"/>
      <c r="G396" s="46"/>
      <c r="H396" s="47"/>
      <c r="I396" s="57" t="s">
        <v>53</v>
      </c>
      <c r="J396" s="112"/>
      <c r="K396" s="169" t="s">
        <v>311</v>
      </c>
      <c r="L396" s="59"/>
      <c r="M396" s="106"/>
      <c r="N396" s="107"/>
      <c r="O396" s="107"/>
      <c r="P396" s="108"/>
      <c r="Q396" s="58">
        <f>Q397</f>
        <v>0</v>
      </c>
      <c r="R396" s="293"/>
      <c r="S396" s="58">
        <f>S397</f>
        <v>0</v>
      </c>
      <c r="T396" s="58">
        <f>T397</f>
        <v>0</v>
      </c>
      <c r="U396" s="8"/>
    </row>
    <row r="397" spans="1:21" s="3" customFormat="1" ht="57" customHeight="1">
      <c r="A397" s="27"/>
      <c r="B397" s="10"/>
      <c r="C397" s="62"/>
      <c r="D397" s="45"/>
      <c r="E397" s="13"/>
      <c r="F397" s="46"/>
      <c r="G397" s="46"/>
      <c r="H397" s="47"/>
      <c r="I397" s="163" t="s">
        <v>310</v>
      </c>
      <c r="J397" s="159"/>
      <c r="K397" s="142" t="s">
        <v>312</v>
      </c>
      <c r="L397" s="24"/>
      <c r="M397" s="97"/>
      <c r="N397" s="98"/>
      <c r="O397" s="98"/>
      <c r="P397" s="99"/>
      <c r="Q397" s="17">
        <f>Q398</f>
        <v>0</v>
      </c>
      <c r="R397" s="294"/>
      <c r="S397" s="17">
        <f>S398</f>
        <v>0</v>
      </c>
      <c r="T397" s="17">
        <f>T398</f>
        <v>0</v>
      </c>
      <c r="U397" s="8"/>
    </row>
    <row r="398" spans="1:21" s="3" customFormat="1" ht="33.75" customHeight="1">
      <c r="A398" s="27"/>
      <c r="B398" s="10"/>
      <c r="C398" s="62"/>
      <c r="D398" s="45"/>
      <c r="E398" s="13"/>
      <c r="F398" s="46"/>
      <c r="G398" s="46"/>
      <c r="H398" s="47"/>
      <c r="I398" s="164" t="s">
        <v>71</v>
      </c>
      <c r="J398" s="159"/>
      <c r="K398" s="142" t="s">
        <v>312</v>
      </c>
      <c r="L398" s="24"/>
      <c r="M398" s="97">
        <v>251</v>
      </c>
      <c r="N398" s="98">
        <v>8</v>
      </c>
      <c r="O398" s="98">
        <v>1</v>
      </c>
      <c r="P398" s="99">
        <v>410</v>
      </c>
      <c r="Q398" s="17"/>
      <c r="R398" s="294"/>
      <c r="S398" s="17"/>
      <c r="T398" s="17"/>
      <c r="U398" s="8"/>
    </row>
    <row r="399" spans="1:21" s="3" customFormat="1" ht="39.75" customHeight="1">
      <c r="A399" s="27"/>
      <c r="B399" s="10"/>
      <c r="C399" s="62"/>
      <c r="D399" s="45"/>
      <c r="E399" s="13"/>
      <c r="F399" s="46"/>
      <c r="G399" s="46"/>
      <c r="H399" s="47"/>
      <c r="I399" s="57" t="s">
        <v>484</v>
      </c>
      <c r="J399" s="110"/>
      <c r="K399" s="169" t="s">
        <v>292</v>
      </c>
      <c r="L399" s="59"/>
      <c r="M399" s="106"/>
      <c r="N399" s="107"/>
      <c r="O399" s="107"/>
      <c r="P399" s="108"/>
      <c r="Q399" s="58">
        <f>Q400+Q403</f>
        <v>313.39999999999998</v>
      </c>
      <c r="R399" s="58">
        <f t="shared" ref="R399:T399" si="108">R400+R403</f>
        <v>0</v>
      </c>
      <c r="S399" s="58">
        <f t="shared" si="108"/>
        <v>301.39999999999998</v>
      </c>
      <c r="T399" s="58">
        <f t="shared" si="108"/>
        <v>301.39999999999998</v>
      </c>
      <c r="U399" s="8"/>
    </row>
    <row r="400" spans="1:21" s="3" customFormat="1" ht="25.5" customHeight="1">
      <c r="A400" s="27"/>
      <c r="B400" s="10"/>
      <c r="C400" s="62"/>
      <c r="D400" s="45"/>
      <c r="E400" s="13"/>
      <c r="F400" s="46"/>
      <c r="G400" s="46"/>
      <c r="H400" s="47"/>
      <c r="I400" s="225" t="s">
        <v>469</v>
      </c>
      <c r="J400" s="356"/>
      <c r="K400" s="142" t="s">
        <v>467</v>
      </c>
      <c r="L400" s="59"/>
      <c r="M400" s="106"/>
      <c r="N400" s="107"/>
      <c r="O400" s="107"/>
      <c r="P400" s="108"/>
      <c r="Q400" s="58">
        <f>Q401+Q402</f>
        <v>152.30000000000001</v>
      </c>
      <c r="R400" s="58">
        <f t="shared" ref="R400:T400" si="109">R401+R402</f>
        <v>0</v>
      </c>
      <c r="S400" s="58">
        <f t="shared" si="109"/>
        <v>140.30000000000001</v>
      </c>
      <c r="T400" s="58">
        <f t="shared" si="109"/>
        <v>140.30000000000001</v>
      </c>
      <c r="U400" s="8"/>
    </row>
    <row r="401" spans="1:21" s="3" customFormat="1" ht="21.75" customHeight="1">
      <c r="A401" s="27"/>
      <c r="B401" s="10"/>
      <c r="C401" s="62"/>
      <c r="D401" s="45"/>
      <c r="E401" s="13"/>
      <c r="F401" s="46"/>
      <c r="G401" s="46"/>
      <c r="H401" s="47"/>
      <c r="I401" s="193" t="s">
        <v>284</v>
      </c>
      <c r="J401" s="356"/>
      <c r="K401" s="142" t="s">
        <v>467</v>
      </c>
      <c r="L401" s="59"/>
      <c r="M401" s="97">
        <v>255</v>
      </c>
      <c r="N401" s="98">
        <v>5</v>
      </c>
      <c r="O401" s="98">
        <v>1</v>
      </c>
      <c r="P401" s="99">
        <v>540</v>
      </c>
      <c r="Q401" s="17">
        <v>0</v>
      </c>
      <c r="R401" s="294"/>
      <c r="S401" s="17">
        <v>0</v>
      </c>
      <c r="T401" s="354">
        <v>0</v>
      </c>
      <c r="U401" s="8"/>
    </row>
    <row r="402" spans="1:21" s="3" customFormat="1" ht="21.75" customHeight="1">
      <c r="A402" s="27"/>
      <c r="B402" s="10"/>
      <c r="C402" s="62"/>
      <c r="D402" s="45"/>
      <c r="E402" s="13"/>
      <c r="F402" s="46"/>
      <c r="G402" s="46"/>
      <c r="H402" s="47"/>
      <c r="I402" s="193" t="s">
        <v>284</v>
      </c>
      <c r="J402" s="356"/>
      <c r="K402" s="142" t="s">
        <v>467</v>
      </c>
      <c r="L402" s="59"/>
      <c r="M402" s="97">
        <v>255</v>
      </c>
      <c r="N402" s="98">
        <v>5</v>
      </c>
      <c r="O402" s="98">
        <v>5</v>
      </c>
      <c r="P402" s="99">
        <v>540</v>
      </c>
      <c r="Q402" s="17">
        <v>152.30000000000001</v>
      </c>
      <c r="R402" s="294"/>
      <c r="S402" s="17">
        <v>140.30000000000001</v>
      </c>
      <c r="T402" s="354">
        <v>140.30000000000001</v>
      </c>
      <c r="U402" s="8"/>
    </row>
    <row r="403" spans="1:21" s="3" customFormat="1" ht="26.25" customHeight="1">
      <c r="A403" s="27"/>
      <c r="B403" s="10"/>
      <c r="C403" s="62"/>
      <c r="D403" s="45"/>
      <c r="E403" s="13"/>
      <c r="F403" s="46"/>
      <c r="G403" s="46"/>
      <c r="H403" s="47"/>
      <c r="I403" s="164" t="s">
        <v>468</v>
      </c>
      <c r="J403" s="159"/>
      <c r="K403" s="142" t="s">
        <v>293</v>
      </c>
      <c r="L403" s="24"/>
      <c r="M403" s="97"/>
      <c r="N403" s="98"/>
      <c r="O403" s="98"/>
      <c r="P403" s="99"/>
      <c r="Q403" s="17">
        <f>Q404</f>
        <v>161.1</v>
      </c>
      <c r="R403" s="17">
        <f t="shared" ref="R403:T403" si="110">R404</f>
        <v>0</v>
      </c>
      <c r="S403" s="17">
        <f t="shared" si="110"/>
        <v>161.1</v>
      </c>
      <c r="T403" s="17">
        <f t="shared" si="110"/>
        <v>161.1</v>
      </c>
      <c r="U403" s="8"/>
    </row>
    <row r="404" spans="1:21" s="3" customFormat="1" ht="30.75" customHeight="1">
      <c r="A404" s="27"/>
      <c r="B404" s="10"/>
      <c r="C404" s="62"/>
      <c r="D404" s="45"/>
      <c r="E404" s="13"/>
      <c r="F404" s="46"/>
      <c r="G404" s="46"/>
      <c r="H404" s="47"/>
      <c r="I404" s="167" t="s">
        <v>73</v>
      </c>
      <c r="J404" s="159"/>
      <c r="K404" s="142" t="s">
        <v>293</v>
      </c>
      <c r="L404" s="24"/>
      <c r="M404" s="97">
        <v>251</v>
      </c>
      <c r="N404" s="98">
        <v>5</v>
      </c>
      <c r="O404" s="98">
        <v>5</v>
      </c>
      <c r="P404" s="99">
        <v>240</v>
      </c>
      <c r="Q404" s="17">
        <v>161.1</v>
      </c>
      <c r="R404" s="294"/>
      <c r="S404" s="17">
        <v>161.1</v>
      </c>
      <c r="T404" s="17">
        <v>161.1</v>
      </c>
      <c r="U404" s="8"/>
    </row>
    <row r="405" spans="1:21" s="3" customFormat="1" ht="21" customHeight="1">
      <c r="A405" s="27"/>
      <c r="B405" s="10"/>
      <c r="C405" s="56"/>
      <c r="D405" s="45"/>
      <c r="E405" s="13"/>
      <c r="F405" s="46"/>
      <c r="G405" s="46"/>
      <c r="H405" s="47"/>
      <c r="I405" s="57" t="s">
        <v>54</v>
      </c>
      <c r="J405" s="79"/>
      <c r="K405" s="304" t="s">
        <v>361</v>
      </c>
      <c r="L405" s="59"/>
      <c r="M405" s="106"/>
      <c r="N405" s="107"/>
      <c r="O405" s="107"/>
      <c r="P405" s="108"/>
      <c r="Q405" s="58">
        <f>Q406</f>
        <v>278.2</v>
      </c>
      <c r="R405" s="293"/>
      <c r="S405" s="58">
        <f>S406</f>
        <v>118.2</v>
      </c>
      <c r="T405" s="58">
        <f>T406</f>
        <v>117.2</v>
      </c>
      <c r="U405" s="8"/>
    </row>
    <row r="406" spans="1:21" s="3" customFormat="1" ht="39" customHeight="1">
      <c r="A406" s="27"/>
      <c r="B406" s="10"/>
      <c r="C406" s="62"/>
      <c r="D406" s="45"/>
      <c r="E406" s="13"/>
      <c r="F406" s="46"/>
      <c r="G406" s="46"/>
      <c r="H406" s="47"/>
      <c r="I406" s="90" t="s">
        <v>485</v>
      </c>
      <c r="J406" s="267"/>
      <c r="K406" s="130" t="s">
        <v>377</v>
      </c>
      <c r="L406" s="268"/>
      <c r="M406" s="97"/>
      <c r="N406" s="98"/>
      <c r="O406" s="98"/>
      <c r="P406" s="99"/>
      <c r="Q406" s="17">
        <f>Q407</f>
        <v>278.2</v>
      </c>
      <c r="R406" s="294"/>
      <c r="S406" s="17">
        <f>S407</f>
        <v>118.2</v>
      </c>
      <c r="T406" s="17">
        <f>T407</f>
        <v>117.2</v>
      </c>
      <c r="U406" s="8"/>
    </row>
    <row r="407" spans="1:21" s="3" customFormat="1" ht="21" customHeight="1">
      <c r="A407" s="27"/>
      <c r="B407" s="10"/>
      <c r="C407" s="62"/>
      <c r="D407" s="45"/>
      <c r="E407" s="13"/>
      <c r="F407" s="46"/>
      <c r="G407" s="46"/>
      <c r="H407" s="47"/>
      <c r="I407" s="193" t="s">
        <v>68</v>
      </c>
      <c r="J407" s="267"/>
      <c r="K407" s="130" t="s">
        <v>377</v>
      </c>
      <c r="L407" s="268"/>
      <c r="M407" s="97">
        <v>251</v>
      </c>
      <c r="N407" s="98">
        <v>10</v>
      </c>
      <c r="O407" s="98">
        <v>3</v>
      </c>
      <c r="P407" s="99">
        <v>322</v>
      </c>
      <c r="Q407" s="17">
        <v>278.2</v>
      </c>
      <c r="R407" s="294"/>
      <c r="S407" s="17">
        <v>118.2</v>
      </c>
      <c r="T407" s="17">
        <v>117.2</v>
      </c>
      <c r="U407" s="8"/>
    </row>
    <row r="408" spans="1:21" s="3" customFormat="1" ht="29.25" customHeight="1">
      <c r="A408" s="27"/>
      <c r="B408" s="10"/>
      <c r="C408" s="62"/>
      <c r="D408" s="45"/>
      <c r="E408" s="13"/>
      <c r="F408" s="46"/>
      <c r="G408" s="46"/>
      <c r="H408" s="47"/>
      <c r="I408" s="371" t="s">
        <v>480</v>
      </c>
      <c r="J408" s="267"/>
      <c r="K408" s="189" t="s">
        <v>482</v>
      </c>
      <c r="L408" s="372"/>
      <c r="M408" s="106"/>
      <c r="N408" s="107"/>
      <c r="O408" s="107"/>
      <c r="P408" s="108"/>
      <c r="Q408" s="58">
        <f>Q409</f>
        <v>0</v>
      </c>
      <c r="R408" s="293"/>
      <c r="S408" s="58">
        <f t="shared" ref="S408:T408" si="111">S409</f>
        <v>0</v>
      </c>
      <c r="T408" s="58">
        <f t="shared" si="111"/>
        <v>0</v>
      </c>
      <c r="U408" s="8"/>
    </row>
    <row r="409" spans="1:21" s="3" customFormat="1" ht="65.25" customHeight="1">
      <c r="A409" s="27"/>
      <c r="B409" s="10"/>
      <c r="C409" s="62"/>
      <c r="D409" s="45"/>
      <c r="E409" s="13"/>
      <c r="F409" s="46"/>
      <c r="G409" s="46"/>
      <c r="H409" s="47"/>
      <c r="I409" s="359" t="s">
        <v>481</v>
      </c>
      <c r="J409" s="267"/>
      <c r="K409" s="191" t="s">
        <v>483</v>
      </c>
      <c r="L409" s="268"/>
      <c r="M409" s="97"/>
      <c r="N409" s="98"/>
      <c r="O409" s="98"/>
      <c r="P409" s="99"/>
      <c r="Q409" s="17">
        <f>Q410</f>
        <v>0</v>
      </c>
      <c r="R409" s="294"/>
      <c r="S409" s="17">
        <f t="shared" ref="S409:T409" si="112">S410</f>
        <v>0</v>
      </c>
      <c r="T409" s="17">
        <f t="shared" si="112"/>
        <v>0</v>
      </c>
      <c r="U409" s="8"/>
    </row>
    <row r="410" spans="1:21" s="3" customFormat="1" ht="38.25" customHeight="1">
      <c r="A410" s="27"/>
      <c r="B410" s="10"/>
      <c r="C410" s="62"/>
      <c r="D410" s="45"/>
      <c r="E410" s="13"/>
      <c r="F410" s="46"/>
      <c r="G410" s="46"/>
      <c r="H410" s="47"/>
      <c r="I410" s="68" t="s">
        <v>68</v>
      </c>
      <c r="J410" s="267"/>
      <c r="K410" s="191" t="s">
        <v>483</v>
      </c>
      <c r="L410" s="268"/>
      <c r="M410" s="97">
        <v>251</v>
      </c>
      <c r="N410" s="98">
        <v>10</v>
      </c>
      <c r="O410" s="98">
        <v>3</v>
      </c>
      <c r="P410" s="99">
        <v>322</v>
      </c>
      <c r="Q410" s="17"/>
      <c r="R410" s="294"/>
      <c r="S410" s="17"/>
      <c r="T410" s="17"/>
      <c r="U410" s="8"/>
    </row>
    <row r="411" spans="1:21" s="3" customFormat="1" ht="38.25" customHeight="1">
      <c r="A411" s="27"/>
      <c r="B411" s="10"/>
      <c r="C411" s="62"/>
      <c r="D411" s="45"/>
      <c r="E411" s="13"/>
      <c r="F411" s="46"/>
      <c r="G411" s="46"/>
      <c r="H411" s="47"/>
      <c r="I411" s="375" t="s">
        <v>500</v>
      </c>
      <c r="J411" s="373"/>
      <c r="K411" s="365" t="s">
        <v>512</v>
      </c>
      <c r="L411" s="268"/>
      <c r="M411" s="97"/>
      <c r="N411" s="98"/>
      <c r="O411" s="98"/>
      <c r="P411" s="99"/>
      <c r="Q411" s="17">
        <f>Q412+Q414+Q416</f>
        <v>0</v>
      </c>
      <c r="R411" s="294"/>
      <c r="S411" s="17">
        <f t="shared" ref="S411:T411" si="113">S412+S414+S416</f>
        <v>0</v>
      </c>
      <c r="T411" s="17">
        <f t="shared" si="113"/>
        <v>3847.5</v>
      </c>
      <c r="U411" s="8"/>
    </row>
    <row r="412" spans="1:21" s="3" customFormat="1" ht="70.5" customHeight="1">
      <c r="A412" s="27"/>
      <c r="B412" s="10"/>
      <c r="C412" s="62"/>
      <c r="D412" s="45"/>
      <c r="E412" s="13"/>
      <c r="F412" s="46"/>
      <c r="G412" s="46"/>
      <c r="H412" s="47"/>
      <c r="I412" s="338" t="s">
        <v>501</v>
      </c>
      <c r="J412" s="373"/>
      <c r="K412" s="365" t="s">
        <v>535</v>
      </c>
      <c r="L412" s="268"/>
      <c r="M412" s="97"/>
      <c r="N412" s="98"/>
      <c r="O412" s="98"/>
      <c r="P412" s="99"/>
      <c r="Q412" s="17">
        <f>Q413</f>
        <v>0</v>
      </c>
      <c r="R412" s="294"/>
      <c r="S412" s="17"/>
      <c r="T412" s="17"/>
      <c r="U412" s="8"/>
    </row>
    <row r="413" spans="1:21" s="3" customFormat="1" ht="38.25" customHeight="1">
      <c r="A413" s="27"/>
      <c r="B413" s="10"/>
      <c r="C413" s="62"/>
      <c r="D413" s="45"/>
      <c r="E413" s="13"/>
      <c r="F413" s="46"/>
      <c r="G413" s="46"/>
      <c r="H413" s="47"/>
      <c r="I413" s="338" t="s">
        <v>71</v>
      </c>
      <c r="J413" s="373"/>
      <c r="K413" s="365" t="s">
        <v>535</v>
      </c>
      <c r="L413" s="268"/>
      <c r="M413" s="97">
        <v>251</v>
      </c>
      <c r="N413" s="98">
        <v>5</v>
      </c>
      <c r="O413" s="98">
        <v>1</v>
      </c>
      <c r="P413" s="99">
        <v>410</v>
      </c>
      <c r="Q413" s="17">
        <v>0</v>
      </c>
      <c r="R413" s="294"/>
      <c r="S413" s="17">
        <v>0</v>
      </c>
      <c r="T413" s="17">
        <v>0</v>
      </c>
      <c r="U413" s="8"/>
    </row>
    <row r="414" spans="1:21" s="3" customFormat="1" ht="52.5" customHeight="1">
      <c r="A414" s="27"/>
      <c r="B414" s="10"/>
      <c r="C414" s="62"/>
      <c r="D414" s="45"/>
      <c r="E414" s="13"/>
      <c r="F414" s="46"/>
      <c r="G414" s="46"/>
      <c r="H414" s="47"/>
      <c r="I414" s="338" t="s">
        <v>502</v>
      </c>
      <c r="J414" s="373"/>
      <c r="K414" s="185" t="s">
        <v>536</v>
      </c>
      <c r="L414" s="268"/>
      <c r="M414" s="97"/>
      <c r="N414" s="98"/>
      <c r="O414" s="98"/>
      <c r="P414" s="99"/>
      <c r="Q414" s="17">
        <f>Q415</f>
        <v>0</v>
      </c>
      <c r="R414" s="294"/>
      <c r="S414" s="17">
        <f t="shared" ref="S414:T414" si="114">S415</f>
        <v>0</v>
      </c>
      <c r="T414" s="17">
        <f t="shared" si="114"/>
        <v>3847.5</v>
      </c>
      <c r="U414" s="8"/>
    </row>
    <row r="415" spans="1:21" s="3" customFormat="1" ht="38.25" customHeight="1">
      <c r="A415" s="27"/>
      <c r="B415" s="10"/>
      <c r="C415" s="62"/>
      <c r="D415" s="45"/>
      <c r="E415" s="13"/>
      <c r="F415" s="46"/>
      <c r="G415" s="46"/>
      <c r="H415" s="47"/>
      <c r="I415" s="338" t="s">
        <v>71</v>
      </c>
      <c r="J415" s="373"/>
      <c r="K415" s="185" t="s">
        <v>536</v>
      </c>
      <c r="L415" s="268"/>
      <c r="M415" s="97">
        <v>251</v>
      </c>
      <c r="N415" s="98">
        <v>5</v>
      </c>
      <c r="O415" s="98">
        <v>1</v>
      </c>
      <c r="P415" s="99">
        <v>410</v>
      </c>
      <c r="Q415" s="17">
        <v>0</v>
      </c>
      <c r="R415" s="294"/>
      <c r="S415" s="17">
        <v>0</v>
      </c>
      <c r="T415" s="17">
        <v>3847.5</v>
      </c>
      <c r="U415" s="8"/>
    </row>
    <row r="416" spans="1:21" s="3" customFormat="1" ht="50.25" customHeight="1">
      <c r="A416" s="27"/>
      <c r="B416" s="10"/>
      <c r="C416" s="62"/>
      <c r="D416" s="45"/>
      <c r="E416" s="13"/>
      <c r="F416" s="46"/>
      <c r="G416" s="46"/>
      <c r="H416" s="47"/>
      <c r="I416" s="338" t="s">
        <v>503</v>
      </c>
      <c r="J416" s="373"/>
      <c r="K416" s="185" t="s">
        <v>513</v>
      </c>
      <c r="L416" s="268"/>
      <c r="M416" s="97"/>
      <c r="N416" s="98"/>
      <c r="O416" s="98"/>
      <c r="P416" s="99"/>
      <c r="Q416" s="17">
        <f>Q417</f>
        <v>0</v>
      </c>
      <c r="R416" s="294"/>
      <c r="S416" s="17"/>
      <c r="T416" s="17"/>
      <c r="U416" s="8"/>
    </row>
    <row r="417" spans="1:21" s="3" customFormat="1" ht="38.25" customHeight="1">
      <c r="A417" s="27"/>
      <c r="B417" s="10"/>
      <c r="C417" s="62"/>
      <c r="D417" s="45"/>
      <c r="E417" s="13"/>
      <c r="F417" s="46"/>
      <c r="G417" s="46"/>
      <c r="H417" s="47"/>
      <c r="I417" s="338" t="s">
        <v>71</v>
      </c>
      <c r="J417" s="373"/>
      <c r="K417" s="185" t="s">
        <v>513</v>
      </c>
      <c r="L417" s="268"/>
      <c r="M417" s="97">
        <v>251</v>
      </c>
      <c r="N417" s="98">
        <v>5</v>
      </c>
      <c r="O417" s="98">
        <v>1</v>
      </c>
      <c r="P417" s="99">
        <v>410</v>
      </c>
      <c r="Q417" s="17"/>
      <c r="R417" s="294"/>
      <c r="S417" s="17"/>
      <c r="T417" s="17"/>
      <c r="U417" s="8"/>
    </row>
    <row r="418" spans="1:21" s="3" customFormat="1" ht="36.75" customHeight="1">
      <c r="A418" s="27"/>
      <c r="B418" s="10"/>
      <c r="C418" s="53"/>
      <c r="D418" s="45"/>
      <c r="E418" s="13"/>
      <c r="F418" s="46"/>
      <c r="G418" s="46"/>
      <c r="H418" s="47"/>
      <c r="I418" s="23" t="s">
        <v>55</v>
      </c>
      <c r="J418" s="89"/>
      <c r="K418" s="185" t="s">
        <v>282</v>
      </c>
      <c r="L418" s="59"/>
      <c r="M418" s="106"/>
      <c r="N418" s="107"/>
      <c r="O418" s="107"/>
      <c r="P418" s="108"/>
      <c r="Q418" s="58">
        <f>Q419+Q422+Q425+Q430+Q441+Q446+Q450+Q453+Q462+Q465+Q456+Q459</f>
        <v>24483.400000000005</v>
      </c>
      <c r="R418" s="294"/>
      <c r="S418" s="58">
        <f t="shared" ref="S418:T418" si="115">S419+S422+S425+S430+S441+S446+S450+S453+S462+S465+S456+S459</f>
        <v>23519.200000000004</v>
      </c>
      <c r="T418" s="58">
        <f t="shared" si="115"/>
        <v>110042.8</v>
      </c>
      <c r="U418" s="8"/>
    </row>
    <row r="419" spans="1:21" s="3" customFormat="1" ht="61.5" customHeight="1">
      <c r="A419" s="27"/>
      <c r="B419" s="10"/>
      <c r="C419" s="51"/>
      <c r="D419" s="45"/>
      <c r="E419" s="13"/>
      <c r="F419" s="46"/>
      <c r="G419" s="46"/>
      <c r="H419" s="47"/>
      <c r="I419" s="87" t="s">
        <v>56</v>
      </c>
      <c r="J419" s="79"/>
      <c r="K419" s="169" t="s">
        <v>294</v>
      </c>
      <c r="L419" s="59"/>
      <c r="M419" s="106"/>
      <c r="N419" s="107"/>
      <c r="O419" s="107"/>
      <c r="P419" s="108"/>
      <c r="Q419" s="58">
        <f>Q420</f>
        <v>248.7</v>
      </c>
      <c r="R419" s="293"/>
      <c r="S419" s="58">
        <f t="shared" ref="S419:T419" si="116">S420</f>
        <v>0</v>
      </c>
      <c r="T419" s="58">
        <f t="shared" si="116"/>
        <v>0</v>
      </c>
      <c r="U419" s="8"/>
    </row>
    <row r="420" spans="1:21" s="3" customFormat="1" ht="65.25" customHeight="1">
      <c r="A420" s="27"/>
      <c r="B420" s="10"/>
      <c r="C420" s="62"/>
      <c r="D420" s="45"/>
      <c r="E420" s="13"/>
      <c r="F420" s="46"/>
      <c r="G420" s="46"/>
      <c r="H420" s="47"/>
      <c r="I420" s="166" t="s">
        <v>487</v>
      </c>
      <c r="J420" s="159"/>
      <c r="K420" s="130" t="s">
        <v>375</v>
      </c>
      <c r="L420" s="24"/>
      <c r="M420" s="97"/>
      <c r="N420" s="98"/>
      <c r="O420" s="98"/>
      <c r="P420" s="99"/>
      <c r="Q420" s="17">
        <f>Q421</f>
        <v>248.7</v>
      </c>
      <c r="R420" s="294"/>
      <c r="S420" s="17">
        <f>S421</f>
        <v>0</v>
      </c>
      <c r="T420" s="17">
        <f>T421</f>
        <v>0</v>
      </c>
      <c r="U420" s="8"/>
    </row>
    <row r="421" spans="1:21" s="3" customFormat="1" ht="23.25" customHeight="1">
      <c r="A421" s="27"/>
      <c r="B421" s="10"/>
      <c r="C421" s="62"/>
      <c r="D421" s="45"/>
      <c r="E421" s="13"/>
      <c r="F421" s="46"/>
      <c r="G421" s="46"/>
      <c r="H421" s="47"/>
      <c r="I421" s="165" t="s">
        <v>284</v>
      </c>
      <c r="J421" s="159"/>
      <c r="K421" s="130" t="s">
        <v>375</v>
      </c>
      <c r="L421" s="24"/>
      <c r="M421" s="97">
        <v>255</v>
      </c>
      <c r="N421" s="98">
        <v>6</v>
      </c>
      <c r="O421" s="98">
        <v>5</v>
      </c>
      <c r="P421" s="99">
        <v>540</v>
      </c>
      <c r="Q421" s="17">
        <v>248.7</v>
      </c>
      <c r="R421" s="294"/>
      <c r="S421" s="17">
        <v>0</v>
      </c>
      <c r="T421" s="17">
        <v>0</v>
      </c>
      <c r="U421" s="8"/>
    </row>
    <row r="422" spans="1:21" s="3" customFormat="1" ht="20.25" customHeight="1">
      <c r="A422" s="27"/>
      <c r="B422" s="10"/>
      <c r="C422" s="51"/>
      <c r="D422" s="45"/>
      <c r="E422" s="13"/>
      <c r="F422" s="46"/>
      <c r="G422" s="46"/>
      <c r="H422" s="47"/>
      <c r="I422" s="87" t="s">
        <v>492</v>
      </c>
      <c r="J422" s="79"/>
      <c r="K422" s="169" t="s">
        <v>308</v>
      </c>
      <c r="L422" s="59"/>
      <c r="M422" s="106"/>
      <c r="N422" s="107"/>
      <c r="O422" s="107"/>
      <c r="P422" s="108"/>
      <c r="Q422" s="58">
        <f>Q423</f>
        <v>480</v>
      </c>
      <c r="R422" s="293"/>
      <c r="S422" s="58">
        <f>S423</f>
        <v>180</v>
      </c>
      <c r="T422" s="58">
        <f>T423</f>
        <v>180</v>
      </c>
      <c r="U422" s="8"/>
    </row>
    <row r="423" spans="1:21" s="3" customFormat="1" ht="20.25" customHeight="1">
      <c r="A423" s="27"/>
      <c r="B423" s="10"/>
      <c r="C423" s="62"/>
      <c r="D423" s="45"/>
      <c r="E423" s="13"/>
      <c r="F423" s="46"/>
      <c r="G423" s="46"/>
      <c r="H423" s="47"/>
      <c r="I423" s="163" t="s">
        <v>307</v>
      </c>
      <c r="J423" s="159"/>
      <c r="K423" s="130" t="s">
        <v>309</v>
      </c>
      <c r="L423" s="24"/>
      <c r="M423" s="97"/>
      <c r="N423" s="98"/>
      <c r="O423" s="98"/>
      <c r="P423" s="99"/>
      <c r="Q423" s="17">
        <f>Q424</f>
        <v>480</v>
      </c>
      <c r="R423" s="294"/>
      <c r="S423" s="17">
        <f>S424</f>
        <v>180</v>
      </c>
      <c r="T423" s="17">
        <f>T424</f>
        <v>180</v>
      </c>
      <c r="U423" s="8"/>
    </row>
    <row r="424" spans="1:21" s="3" customFormat="1" ht="32.25" customHeight="1">
      <c r="A424" s="27"/>
      <c r="B424" s="10"/>
      <c r="C424" s="62"/>
      <c r="D424" s="45"/>
      <c r="E424" s="13"/>
      <c r="F424" s="46"/>
      <c r="G424" s="46"/>
      <c r="H424" s="47"/>
      <c r="I424" s="167" t="s">
        <v>73</v>
      </c>
      <c r="J424" s="159"/>
      <c r="K424" s="130" t="s">
        <v>309</v>
      </c>
      <c r="L424" s="24"/>
      <c r="M424" s="97">
        <v>251</v>
      </c>
      <c r="N424" s="98">
        <v>6</v>
      </c>
      <c r="O424" s="98">
        <v>5</v>
      </c>
      <c r="P424" s="99">
        <v>240</v>
      </c>
      <c r="Q424" s="17">
        <v>480</v>
      </c>
      <c r="R424" s="294"/>
      <c r="S424" s="17">
        <v>180</v>
      </c>
      <c r="T424" s="17">
        <v>180</v>
      </c>
      <c r="U424" s="8"/>
    </row>
    <row r="425" spans="1:21" s="3" customFormat="1" ht="32.25" customHeight="1">
      <c r="A425" s="27"/>
      <c r="B425" s="10"/>
      <c r="C425" s="53"/>
      <c r="D425" s="45"/>
      <c r="E425" s="13"/>
      <c r="F425" s="46"/>
      <c r="G425" s="46"/>
      <c r="H425" s="47"/>
      <c r="I425" s="87" t="s">
        <v>456</v>
      </c>
      <c r="J425" s="79"/>
      <c r="K425" s="169" t="s">
        <v>296</v>
      </c>
      <c r="L425" s="59"/>
      <c r="M425" s="106"/>
      <c r="N425" s="107"/>
      <c r="O425" s="107"/>
      <c r="P425" s="108"/>
      <c r="Q425" s="316">
        <f>Q428+Q426</f>
        <v>38.799999999999997</v>
      </c>
      <c r="R425" s="293"/>
      <c r="S425" s="316">
        <f t="shared" ref="S425:T425" si="117">S428+S426</f>
        <v>38.700000000000003</v>
      </c>
      <c r="T425" s="316">
        <f t="shared" si="117"/>
        <v>38.6</v>
      </c>
      <c r="U425" s="8"/>
    </row>
    <row r="426" spans="1:21" s="3" customFormat="1" ht="32.25" customHeight="1">
      <c r="A426" s="27"/>
      <c r="B426" s="10"/>
      <c r="C426" s="62"/>
      <c r="D426" s="45"/>
      <c r="E426" s="13"/>
      <c r="F426" s="46"/>
      <c r="G426" s="46"/>
      <c r="H426" s="47"/>
      <c r="I426" s="23" t="s">
        <v>495</v>
      </c>
      <c r="J426" s="373"/>
      <c r="K426" s="202" t="s">
        <v>496</v>
      </c>
      <c r="L426" s="59"/>
      <c r="M426" s="106"/>
      <c r="N426" s="107"/>
      <c r="O426" s="107"/>
      <c r="P426" s="108"/>
      <c r="Q426" s="316">
        <f>Q427</f>
        <v>38.799999999999997</v>
      </c>
      <c r="R426" s="293"/>
      <c r="S426" s="316">
        <f t="shared" ref="S426:T426" si="118">S427</f>
        <v>38.700000000000003</v>
      </c>
      <c r="T426" s="316">
        <f t="shared" si="118"/>
        <v>38.6</v>
      </c>
      <c r="U426" s="8"/>
    </row>
    <row r="427" spans="1:21" s="3" customFormat="1" ht="32.25" customHeight="1">
      <c r="A427" s="27"/>
      <c r="B427" s="10"/>
      <c r="C427" s="62"/>
      <c r="D427" s="45"/>
      <c r="E427" s="13"/>
      <c r="F427" s="46"/>
      <c r="G427" s="46"/>
      <c r="H427" s="47"/>
      <c r="I427" s="23" t="s">
        <v>73</v>
      </c>
      <c r="J427" s="373"/>
      <c r="K427" s="202" t="s">
        <v>496</v>
      </c>
      <c r="L427" s="59"/>
      <c r="M427" s="106">
        <v>251</v>
      </c>
      <c r="N427" s="107">
        <v>1</v>
      </c>
      <c r="O427" s="107">
        <v>4</v>
      </c>
      <c r="P427" s="108">
        <v>240</v>
      </c>
      <c r="Q427" s="316">
        <v>38.799999999999997</v>
      </c>
      <c r="R427" s="293"/>
      <c r="S427" s="58">
        <v>38.700000000000003</v>
      </c>
      <c r="T427" s="58">
        <v>38.6</v>
      </c>
      <c r="U427" s="8"/>
    </row>
    <row r="428" spans="1:21" s="3" customFormat="1" ht="32.25" customHeight="1">
      <c r="A428" s="27"/>
      <c r="B428" s="10"/>
      <c r="C428" s="62"/>
      <c r="D428" s="45"/>
      <c r="E428" s="13"/>
      <c r="F428" s="46"/>
      <c r="G428" s="46"/>
      <c r="H428" s="47"/>
      <c r="I428" s="167" t="s">
        <v>295</v>
      </c>
      <c r="J428" s="159"/>
      <c r="K428" s="130" t="s">
        <v>297</v>
      </c>
      <c r="L428" s="24"/>
      <c r="M428" s="97"/>
      <c r="N428" s="98"/>
      <c r="O428" s="98"/>
      <c r="P428" s="99"/>
      <c r="Q428" s="17">
        <f>Q429</f>
        <v>0</v>
      </c>
      <c r="R428" s="294"/>
      <c r="S428" s="17">
        <f>S429</f>
        <v>0</v>
      </c>
      <c r="T428" s="17">
        <f>T429</f>
        <v>0</v>
      </c>
      <c r="U428" s="8"/>
    </row>
    <row r="429" spans="1:21" s="3" customFormat="1" ht="32.25" customHeight="1">
      <c r="A429" s="27"/>
      <c r="B429" s="10"/>
      <c r="C429" s="62"/>
      <c r="D429" s="45"/>
      <c r="E429" s="13"/>
      <c r="F429" s="46"/>
      <c r="G429" s="46"/>
      <c r="H429" s="47"/>
      <c r="I429" s="167" t="s">
        <v>73</v>
      </c>
      <c r="J429" s="159"/>
      <c r="K429" s="130" t="s">
        <v>297</v>
      </c>
      <c r="L429" s="24"/>
      <c r="M429" s="97">
        <v>251</v>
      </c>
      <c r="N429" s="98">
        <v>1</v>
      </c>
      <c r="O429" s="98">
        <v>4</v>
      </c>
      <c r="P429" s="99">
        <v>240</v>
      </c>
      <c r="Q429" s="17"/>
      <c r="R429" s="294"/>
      <c r="S429" s="17"/>
      <c r="T429" s="17"/>
      <c r="U429" s="8"/>
    </row>
    <row r="430" spans="1:21" s="3" customFormat="1" ht="54" customHeight="1">
      <c r="A430" s="27"/>
      <c r="B430" s="10"/>
      <c r="C430" s="60"/>
      <c r="D430" s="45"/>
      <c r="E430" s="13"/>
      <c r="F430" s="46"/>
      <c r="G430" s="46"/>
      <c r="H430" s="47"/>
      <c r="I430" s="184" t="s">
        <v>434</v>
      </c>
      <c r="J430" s="89"/>
      <c r="K430" s="169" t="s">
        <v>283</v>
      </c>
      <c r="L430" s="59"/>
      <c r="M430" s="106"/>
      <c r="N430" s="107"/>
      <c r="O430" s="107"/>
      <c r="P430" s="108"/>
      <c r="Q430" s="58">
        <f>Q431+Q433+Q435+Q437+Q439</f>
        <v>13657.9</v>
      </c>
      <c r="R430" s="293"/>
      <c r="S430" s="58">
        <f t="shared" ref="S430:T430" si="119">S431+S433+S435+S437+S439</f>
        <v>14250.9</v>
      </c>
      <c r="T430" s="58">
        <f t="shared" si="119"/>
        <v>15098.9</v>
      </c>
      <c r="U430" s="8"/>
    </row>
    <row r="431" spans="1:21" s="3" customFormat="1" ht="96" customHeight="1">
      <c r="A431" s="27"/>
      <c r="B431" s="10"/>
      <c r="C431" s="62"/>
      <c r="D431" s="45"/>
      <c r="E431" s="13"/>
      <c r="F431" s="46"/>
      <c r="G431" s="46"/>
      <c r="H431" s="47"/>
      <c r="I431" s="333" t="s">
        <v>435</v>
      </c>
      <c r="J431" s="89"/>
      <c r="K431" s="142" t="s">
        <v>285</v>
      </c>
      <c r="L431" s="59"/>
      <c r="M431" s="106"/>
      <c r="N431" s="107"/>
      <c r="O431" s="107"/>
      <c r="P431" s="108"/>
      <c r="Q431" s="17">
        <f>Q432</f>
        <v>4903.8</v>
      </c>
      <c r="R431" s="294"/>
      <c r="S431" s="17">
        <f>S432</f>
        <v>6939.8</v>
      </c>
      <c r="T431" s="17">
        <f>T432</f>
        <v>7273.8</v>
      </c>
      <c r="U431" s="8"/>
    </row>
    <row r="432" spans="1:21" s="3" customFormat="1" ht="24.75" customHeight="1">
      <c r="A432" s="27"/>
      <c r="B432" s="10"/>
      <c r="C432" s="62"/>
      <c r="D432" s="45"/>
      <c r="E432" s="13"/>
      <c r="F432" s="46"/>
      <c r="G432" s="46"/>
      <c r="H432" s="47"/>
      <c r="I432" s="162" t="s">
        <v>284</v>
      </c>
      <c r="J432" s="89"/>
      <c r="K432" s="142" t="s">
        <v>285</v>
      </c>
      <c r="L432" s="59"/>
      <c r="M432" s="97">
        <v>255</v>
      </c>
      <c r="N432" s="98">
        <v>4</v>
      </c>
      <c r="O432" s="98">
        <v>9</v>
      </c>
      <c r="P432" s="99">
        <v>540</v>
      </c>
      <c r="Q432" s="17">
        <v>4903.8</v>
      </c>
      <c r="R432" s="294"/>
      <c r="S432" s="17">
        <v>6939.8</v>
      </c>
      <c r="T432" s="17">
        <v>7273.8</v>
      </c>
      <c r="U432" s="8"/>
    </row>
    <row r="433" spans="1:21" s="3" customFormat="1" ht="31.5" customHeight="1">
      <c r="A433" s="27"/>
      <c r="B433" s="10"/>
      <c r="C433" s="62"/>
      <c r="D433" s="45"/>
      <c r="E433" s="13"/>
      <c r="F433" s="46"/>
      <c r="G433" s="46"/>
      <c r="H433" s="47"/>
      <c r="I433" s="206" t="s">
        <v>436</v>
      </c>
      <c r="J433" s="159"/>
      <c r="K433" s="142" t="s">
        <v>437</v>
      </c>
      <c r="L433" s="24"/>
      <c r="M433" s="97"/>
      <c r="N433" s="98"/>
      <c r="O433" s="98"/>
      <c r="P433" s="99"/>
      <c r="Q433" s="17">
        <f>Q434</f>
        <v>1943</v>
      </c>
      <c r="R433" s="294"/>
      <c r="S433" s="17">
        <f>S434</f>
        <v>500</v>
      </c>
      <c r="T433" s="17">
        <f>T434</f>
        <v>1014</v>
      </c>
      <c r="U433" s="8"/>
    </row>
    <row r="434" spans="1:21" s="3" customFormat="1" ht="41.25" customHeight="1">
      <c r="A434" s="27"/>
      <c r="B434" s="10"/>
      <c r="C434" s="62"/>
      <c r="D434" s="45"/>
      <c r="E434" s="13"/>
      <c r="F434" s="46"/>
      <c r="G434" s="46"/>
      <c r="H434" s="47"/>
      <c r="I434" s="23" t="s">
        <v>73</v>
      </c>
      <c r="J434" s="159"/>
      <c r="K434" s="142" t="s">
        <v>437</v>
      </c>
      <c r="L434" s="24"/>
      <c r="M434" s="97">
        <v>251</v>
      </c>
      <c r="N434" s="98">
        <v>4</v>
      </c>
      <c r="O434" s="98">
        <v>9</v>
      </c>
      <c r="P434" s="99">
        <v>240</v>
      </c>
      <c r="Q434" s="17">
        <v>1943</v>
      </c>
      <c r="R434" s="294"/>
      <c r="S434" s="17">
        <v>500</v>
      </c>
      <c r="T434" s="17">
        <v>1014</v>
      </c>
      <c r="U434" s="353"/>
    </row>
    <row r="435" spans="1:21" s="3" customFormat="1" ht="75.75" customHeight="1">
      <c r="A435" s="27"/>
      <c r="B435" s="10"/>
      <c r="C435" s="62"/>
      <c r="D435" s="45"/>
      <c r="E435" s="13"/>
      <c r="F435" s="46"/>
      <c r="G435" s="46"/>
      <c r="H435" s="47"/>
      <c r="I435" s="334" t="s">
        <v>286</v>
      </c>
      <c r="J435" s="159"/>
      <c r="K435" s="142" t="s">
        <v>438</v>
      </c>
      <c r="L435" s="24"/>
      <c r="M435" s="97"/>
      <c r="N435" s="98"/>
      <c r="O435" s="98"/>
      <c r="P435" s="99"/>
      <c r="Q435" s="17">
        <f>Q436</f>
        <v>6000</v>
      </c>
      <c r="R435" s="294"/>
      <c r="S435" s="17">
        <f>S436</f>
        <v>6000</v>
      </c>
      <c r="T435" s="17">
        <f>T436</f>
        <v>6000</v>
      </c>
      <c r="U435" s="8"/>
    </row>
    <row r="436" spans="1:21" s="3" customFormat="1" ht="19.5" customHeight="1">
      <c r="A436" s="27"/>
      <c r="B436" s="10"/>
      <c r="C436" s="62"/>
      <c r="D436" s="45"/>
      <c r="E436" s="13"/>
      <c r="F436" s="46"/>
      <c r="G436" s="46"/>
      <c r="H436" s="47"/>
      <c r="I436" s="162" t="s">
        <v>284</v>
      </c>
      <c r="J436" s="159"/>
      <c r="K436" s="142" t="s">
        <v>438</v>
      </c>
      <c r="L436" s="24"/>
      <c r="M436" s="97">
        <v>255</v>
      </c>
      <c r="N436" s="98">
        <v>4</v>
      </c>
      <c r="O436" s="98">
        <v>9</v>
      </c>
      <c r="P436" s="99">
        <v>540</v>
      </c>
      <c r="Q436" s="17">
        <v>6000</v>
      </c>
      <c r="R436" s="294"/>
      <c r="S436" s="17">
        <v>6000</v>
      </c>
      <c r="T436" s="17">
        <v>6000</v>
      </c>
      <c r="U436" s="8"/>
    </row>
    <row r="437" spans="1:21" s="3" customFormat="1" ht="94.5" customHeight="1">
      <c r="A437" s="27"/>
      <c r="B437" s="10"/>
      <c r="C437" s="62"/>
      <c r="D437" s="45"/>
      <c r="E437" s="13"/>
      <c r="F437" s="46"/>
      <c r="G437" s="46"/>
      <c r="H437" s="47"/>
      <c r="I437" s="334" t="s">
        <v>439</v>
      </c>
      <c r="J437" s="332"/>
      <c r="K437" s="142" t="s">
        <v>441</v>
      </c>
      <c r="L437" s="24"/>
      <c r="M437" s="97"/>
      <c r="N437" s="98"/>
      <c r="O437" s="98"/>
      <c r="P437" s="99"/>
      <c r="Q437" s="17">
        <f>Q438</f>
        <v>0</v>
      </c>
      <c r="R437" s="294"/>
      <c r="S437" s="17">
        <f t="shared" ref="S437:T437" si="120">S438</f>
        <v>0</v>
      </c>
      <c r="T437" s="17">
        <f t="shared" si="120"/>
        <v>0</v>
      </c>
      <c r="U437" s="8"/>
    </row>
    <row r="438" spans="1:21" s="3" customFormat="1" ht="19.5" customHeight="1">
      <c r="A438" s="27"/>
      <c r="B438" s="10"/>
      <c r="C438" s="62"/>
      <c r="D438" s="45"/>
      <c r="E438" s="13"/>
      <c r="F438" s="46"/>
      <c r="G438" s="46"/>
      <c r="H438" s="47"/>
      <c r="I438" s="162" t="s">
        <v>284</v>
      </c>
      <c r="J438" s="332"/>
      <c r="K438" s="142" t="s">
        <v>441</v>
      </c>
      <c r="L438" s="24"/>
      <c r="M438" s="97">
        <v>255</v>
      </c>
      <c r="N438" s="98">
        <v>4</v>
      </c>
      <c r="O438" s="98">
        <v>9</v>
      </c>
      <c r="P438" s="99">
        <v>540</v>
      </c>
      <c r="Q438" s="17"/>
      <c r="R438" s="294"/>
      <c r="S438" s="17"/>
      <c r="T438" s="17"/>
      <c r="U438" s="8"/>
    </row>
    <row r="439" spans="1:21" s="3" customFormat="1" ht="56.25" customHeight="1">
      <c r="A439" s="27"/>
      <c r="B439" s="10"/>
      <c r="C439" s="62"/>
      <c r="D439" s="45"/>
      <c r="E439" s="13"/>
      <c r="F439" s="46"/>
      <c r="G439" s="46"/>
      <c r="H439" s="47"/>
      <c r="I439" s="334" t="s">
        <v>388</v>
      </c>
      <c r="J439" s="319"/>
      <c r="K439" s="320" t="s">
        <v>440</v>
      </c>
      <c r="L439" s="24"/>
      <c r="M439" s="97"/>
      <c r="N439" s="98"/>
      <c r="O439" s="98"/>
      <c r="P439" s="99"/>
      <c r="Q439" s="17">
        <f>Q440</f>
        <v>811.1</v>
      </c>
      <c r="R439" s="294"/>
      <c r="S439" s="17">
        <f t="shared" ref="S439:T439" si="121">S440</f>
        <v>811.1</v>
      </c>
      <c r="T439" s="17">
        <f t="shared" si="121"/>
        <v>811.1</v>
      </c>
      <c r="U439" s="8"/>
    </row>
    <row r="440" spans="1:21" s="3" customFormat="1" ht="19.5" customHeight="1">
      <c r="A440" s="27"/>
      <c r="B440" s="10"/>
      <c r="C440" s="62"/>
      <c r="D440" s="45"/>
      <c r="E440" s="13"/>
      <c r="F440" s="46"/>
      <c r="G440" s="46"/>
      <c r="H440" s="47"/>
      <c r="I440" s="193" t="s">
        <v>284</v>
      </c>
      <c r="J440" s="319"/>
      <c r="K440" s="320" t="s">
        <v>440</v>
      </c>
      <c r="L440" s="24"/>
      <c r="M440" s="97">
        <v>255</v>
      </c>
      <c r="N440" s="98">
        <v>4</v>
      </c>
      <c r="O440" s="98">
        <v>9</v>
      </c>
      <c r="P440" s="99">
        <v>540</v>
      </c>
      <c r="Q440" s="17">
        <v>811.1</v>
      </c>
      <c r="R440" s="294"/>
      <c r="S440" s="17">
        <v>811.1</v>
      </c>
      <c r="T440" s="17">
        <v>811.1</v>
      </c>
      <c r="U440" s="8"/>
    </row>
    <row r="441" spans="1:21" s="3" customFormat="1" ht="37.5" customHeight="1">
      <c r="A441" s="27"/>
      <c r="B441" s="10"/>
      <c r="C441" s="54"/>
      <c r="D441" s="45"/>
      <c r="E441" s="13"/>
      <c r="F441" s="46"/>
      <c r="G441" s="46"/>
      <c r="H441" s="47"/>
      <c r="I441" s="184" t="s">
        <v>462</v>
      </c>
      <c r="J441" s="79"/>
      <c r="K441" s="169" t="s">
        <v>463</v>
      </c>
      <c r="L441" s="59"/>
      <c r="M441" s="262"/>
      <c r="N441" s="263"/>
      <c r="O441" s="263"/>
      <c r="P441" s="264"/>
      <c r="Q441" s="58">
        <f>Q442+Q444</f>
        <v>7893.6</v>
      </c>
      <c r="R441" s="293"/>
      <c r="S441" s="58">
        <f t="shared" ref="S441:T441" si="122">S442+S444</f>
        <v>7893.6</v>
      </c>
      <c r="T441" s="58">
        <f t="shared" si="122"/>
        <v>7893.6</v>
      </c>
      <c r="U441" s="8"/>
    </row>
    <row r="442" spans="1:21" s="3" customFormat="1" ht="93.75" customHeight="1">
      <c r="A442" s="27"/>
      <c r="B442" s="10"/>
      <c r="C442" s="62"/>
      <c r="D442" s="45"/>
      <c r="E442" s="13"/>
      <c r="F442" s="46"/>
      <c r="G442" s="46"/>
      <c r="H442" s="47"/>
      <c r="I442" s="206" t="s">
        <v>442</v>
      </c>
      <c r="J442" s="159"/>
      <c r="K442" s="142" t="s">
        <v>464</v>
      </c>
      <c r="L442" s="24"/>
      <c r="M442" s="97"/>
      <c r="N442" s="98"/>
      <c r="O442" s="98"/>
      <c r="P442" s="99"/>
      <c r="Q442" s="17">
        <f>Q443</f>
        <v>6893.6</v>
      </c>
      <c r="R442" s="307"/>
      <c r="S442" s="17">
        <f t="shared" ref="S442:T442" si="123">S443</f>
        <v>6893.6</v>
      </c>
      <c r="T442" s="17">
        <f t="shared" si="123"/>
        <v>6893.6</v>
      </c>
      <c r="U442" s="8"/>
    </row>
    <row r="443" spans="1:21" s="3" customFormat="1" ht="37.5" customHeight="1">
      <c r="A443" s="27"/>
      <c r="B443" s="10"/>
      <c r="C443" s="62"/>
      <c r="D443" s="45"/>
      <c r="E443" s="13"/>
      <c r="F443" s="46"/>
      <c r="G443" s="46"/>
      <c r="H443" s="47"/>
      <c r="I443" s="193" t="s">
        <v>284</v>
      </c>
      <c r="J443" s="159"/>
      <c r="K443" s="142" t="s">
        <v>464</v>
      </c>
      <c r="L443" s="24"/>
      <c r="M443" s="97">
        <v>255</v>
      </c>
      <c r="N443" s="98">
        <v>4</v>
      </c>
      <c r="O443" s="98">
        <v>9</v>
      </c>
      <c r="P443" s="99">
        <v>540</v>
      </c>
      <c r="Q443" s="17">
        <v>6893.6</v>
      </c>
      <c r="R443" s="307"/>
      <c r="S443" s="17">
        <v>6893.6</v>
      </c>
      <c r="T443" s="17">
        <v>6893.6</v>
      </c>
      <c r="U443" s="8"/>
    </row>
    <row r="444" spans="1:21" s="3" customFormat="1" ht="36.75" customHeight="1">
      <c r="A444" s="27"/>
      <c r="B444" s="10"/>
      <c r="C444" s="62"/>
      <c r="D444" s="45"/>
      <c r="E444" s="13"/>
      <c r="F444" s="46"/>
      <c r="G444" s="46"/>
      <c r="H444" s="47"/>
      <c r="I444" s="206" t="s">
        <v>465</v>
      </c>
      <c r="J444" s="350"/>
      <c r="K444" s="185" t="s">
        <v>466</v>
      </c>
      <c r="L444" s="59"/>
      <c r="M444" s="106"/>
      <c r="N444" s="107"/>
      <c r="O444" s="107"/>
      <c r="P444" s="108"/>
      <c r="Q444" s="58">
        <f>Q445</f>
        <v>1000</v>
      </c>
      <c r="R444" s="58">
        <f t="shared" ref="R444:T444" si="124">R445</f>
        <v>0</v>
      </c>
      <c r="S444" s="58">
        <f t="shared" si="124"/>
        <v>1000</v>
      </c>
      <c r="T444" s="58">
        <f t="shared" si="124"/>
        <v>1000</v>
      </c>
      <c r="U444" s="8"/>
    </row>
    <row r="445" spans="1:21" s="3" customFormat="1" ht="42" customHeight="1">
      <c r="A445" s="27"/>
      <c r="B445" s="10"/>
      <c r="C445" s="62"/>
      <c r="D445" s="45"/>
      <c r="E445" s="13"/>
      <c r="F445" s="46"/>
      <c r="G445" s="46"/>
      <c r="H445" s="47"/>
      <c r="I445" s="23" t="s">
        <v>73</v>
      </c>
      <c r="J445" s="159"/>
      <c r="K445" s="142" t="s">
        <v>466</v>
      </c>
      <c r="L445" s="24"/>
      <c r="M445" s="97">
        <v>251</v>
      </c>
      <c r="N445" s="98">
        <v>4</v>
      </c>
      <c r="O445" s="98">
        <v>9</v>
      </c>
      <c r="P445" s="99">
        <v>240</v>
      </c>
      <c r="Q445" s="17">
        <v>1000</v>
      </c>
      <c r="R445" s="294"/>
      <c r="S445" s="17">
        <v>1000</v>
      </c>
      <c r="T445" s="17">
        <v>1000</v>
      </c>
      <c r="U445" s="8"/>
    </row>
    <row r="446" spans="1:21" s="3" customFormat="1" ht="62.25" customHeight="1">
      <c r="A446" s="27"/>
      <c r="B446" s="10"/>
      <c r="C446" s="54"/>
      <c r="D446" s="45"/>
      <c r="E446" s="13"/>
      <c r="F446" s="46"/>
      <c r="G446" s="46"/>
      <c r="H446" s="47"/>
      <c r="I446" s="351" t="s">
        <v>458</v>
      </c>
      <c r="J446" s="79"/>
      <c r="K446" s="169" t="s">
        <v>301</v>
      </c>
      <c r="L446" s="59"/>
      <c r="M446" s="106"/>
      <c r="N446" s="107"/>
      <c r="O446" s="107"/>
      <c r="P446" s="108"/>
      <c r="Q446" s="58">
        <f>Q447</f>
        <v>150.5</v>
      </c>
      <c r="R446" s="293"/>
      <c r="S446" s="58">
        <f>S447</f>
        <v>200</v>
      </c>
      <c r="T446" s="58">
        <f>T447</f>
        <v>52.4</v>
      </c>
    </row>
    <row r="447" spans="1:21" s="3" customFormat="1" ht="27.75" customHeight="1">
      <c r="A447" s="27"/>
      <c r="B447" s="10"/>
      <c r="C447" s="62"/>
      <c r="D447" s="45"/>
      <c r="E447" s="13"/>
      <c r="F447" s="46"/>
      <c r="G447" s="46"/>
      <c r="H447" s="47"/>
      <c r="I447" s="163" t="s">
        <v>300</v>
      </c>
      <c r="J447" s="159"/>
      <c r="K447" s="142" t="s">
        <v>302</v>
      </c>
      <c r="L447" s="24"/>
      <c r="M447" s="97"/>
      <c r="N447" s="98"/>
      <c r="O447" s="98"/>
      <c r="P447" s="99"/>
      <c r="Q447" s="17">
        <f>Q448+Q449</f>
        <v>150.5</v>
      </c>
      <c r="R447" s="294"/>
      <c r="S447" s="17">
        <f t="shared" ref="S447:T447" si="125">S448+S449</f>
        <v>200</v>
      </c>
      <c r="T447" s="17">
        <f t="shared" si="125"/>
        <v>52.4</v>
      </c>
    </row>
    <row r="448" spans="1:21" s="3" customFormat="1" ht="27.75" customHeight="1">
      <c r="A448" s="27"/>
      <c r="B448" s="10"/>
      <c r="C448" s="62"/>
      <c r="D448" s="45"/>
      <c r="E448" s="13"/>
      <c r="F448" s="46"/>
      <c r="G448" s="46"/>
      <c r="H448" s="47"/>
      <c r="I448" s="164" t="s">
        <v>100</v>
      </c>
      <c r="J448" s="159"/>
      <c r="K448" s="142" t="s">
        <v>302</v>
      </c>
      <c r="L448" s="24"/>
      <c r="M448" s="97">
        <v>275</v>
      </c>
      <c r="N448" s="98">
        <v>5</v>
      </c>
      <c r="O448" s="98">
        <v>2</v>
      </c>
      <c r="P448" s="99">
        <v>612</v>
      </c>
      <c r="Q448" s="17">
        <v>150.5</v>
      </c>
      <c r="R448" s="294"/>
      <c r="S448" s="17">
        <v>200</v>
      </c>
      <c r="T448" s="17">
        <v>52.4</v>
      </c>
      <c r="U448" s="355"/>
    </row>
    <row r="449" spans="1:21" s="3" customFormat="1" ht="27.75" customHeight="1">
      <c r="A449" s="27"/>
      <c r="B449" s="10"/>
      <c r="C449" s="62"/>
      <c r="D449" s="45"/>
      <c r="E449" s="13"/>
      <c r="F449" s="46"/>
      <c r="G449" s="46"/>
      <c r="H449" s="47"/>
      <c r="I449" s="167" t="s">
        <v>73</v>
      </c>
      <c r="J449" s="363"/>
      <c r="K449" s="142" t="s">
        <v>302</v>
      </c>
      <c r="L449" s="24"/>
      <c r="M449" s="97">
        <v>251</v>
      </c>
      <c r="N449" s="98">
        <v>5</v>
      </c>
      <c r="O449" s="98">
        <v>2</v>
      </c>
      <c r="P449" s="99">
        <v>240</v>
      </c>
      <c r="Q449" s="17">
        <v>0</v>
      </c>
      <c r="R449" s="294"/>
      <c r="S449" s="17">
        <v>0</v>
      </c>
      <c r="T449" s="17">
        <v>0</v>
      </c>
      <c r="U449" s="355"/>
    </row>
    <row r="450" spans="1:21" s="3" customFormat="1" ht="53.25" customHeight="1">
      <c r="A450" s="27"/>
      <c r="B450" s="10"/>
      <c r="C450" s="62"/>
      <c r="D450" s="45"/>
      <c r="E450" s="13"/>
      <c r="F450" s="46"/>
      <c r="G450" s="46"/>
      <c r="H450" s="47"/>
      <c r="I450" s="94" t="s">
        <v>303</v>
      </c>
      <c r="J450" s="161"/>
      <c r="K450" s="169" t="s">
        <v>305</v>
      </c>
      <c r="L450" s="55"/>
      <c r="M450" s="106"/>
      <c r="N450" s="107"/>
      <c r="O450" s="107"/>
      <c r="P450" s="108"/>
      <c r="Q450" s="316">
        <f>Q451</f>
        <v>151.4</v>
      </c>
      <c r="R450" s="293"/>
      <c r="S450" s="58">
        <f>S451</f>
        <v>151.4</v>
      </c>
      <c r="T450" s="58">
        <f>T451</f>
        <v>151.4</v>
      </c>
    </row>
    <row r="451" spans="1:21" s="3" customFormat="1" ht="61.5" customHeight="1">
      <c r="A451" s="27"/>
      <c r="B451" s="10"/>
      <c r="C451" s="62"/>
      <c r="D451" s="45"/>
      <c r="E451" s="13"/>
      <c r="F451" s="46"/>
      <c r="G451" s="46"/>
      <c r="H451" s="47"/>
      <c r="I451" s="167" t="s">
        <v>304</v>
      </c>
      <c r="J451" s="161"/>
      <c r="K451" s="142" t="s">
        <v>306</v>
      </c>
      <c r="L451" s="105"/>
      <c r="M451" s="97"/>
      <c r="N451" s="98"/>
      <c r="O451" s="98"/>
      <c r="P451" s="99"/>
      <c r="Q451" s="317">
        <f>Q452</f>
        <v>151.4</v>
      </c>
      <c r="R451" s="294"/>
      <c r="S451" s="17">
        <f>S452</f>
        <v>151.4</v>
      </c>
      <c r="T451" s="17">
        <f>T452</f>
        <v>151.4</v>
      </c>
    </row>
    <row r="452" spans="1:21" s="3" customFormat="1" ht="35.25" customHeight="1">
      <c r="A452" s="27"/>
      <c r="B452" s="10"/>
      <c r="C452" s="62"/>
      <c r="D452" s="45"/>
      <c r="E452" s="13"/>
      <c r="F452" s="46"/>
      <c r="G452" s="46"/>
      <c r="H452" s="47"/>
      <c r="I452" s="167" t="s">
        <v>73</v>
      </c>
      <c r="J452" s="161"/>
      <c r="K452" s="142" t="s">
        <v>306</v>
      </c>
      <c r="L452" s="105"/>
      <c r="M452" s="97">
        <v>251</v>
      </c>
      <c r="N452" s="98">
        <v>6</v>
      </c>
      <c r="O452" s="98">
        <v>3</v>
      </c>
      <c r="P452" s="99">
        <v>240</v>
      </c>
      <c r="Q452" s="317">
        <v>151.4</v>
      </c>
      <c r="R452" s="294"/>
      <c r="S452" s="317">
        <v>151.4</v>
      </c>
      <c r="T452" s="317">
        <v>151.4</v>
      </c>
    </row>
    <row r="453" spans="1:21" s="3" customFormat="1" ht="35.25" customHeight="1">
      <c r="A453" s="27"/>
      <c r="B453" s="10"/>
      <c r="C453" s="62"/>
      <c r="D453" s="45"/>
      <c r="E453" s="13"/>
      <c r="F453" s="46"/>
      <c r="G453" s="46"/>
      <c r="H453" s="47"/>
      <c r="I453" s="168" t="s">
        <v>313</v>
      </c>
      <c r="J453" s="161"/>
      <c r="K453" s="169" t="s">
        <v>314</v>
      </c>
      <c r="L453" s="55"/>
      <c r="M453" s="106"/>
      <c r="N453" s="107"/>
      <c r="O453" s="107"/>
      <c r="P453" s="108"/>
      <c r="Q453" s="316">
        <f>Q454</f>
        <v>231.4</v>
      </c>
      <c r="R453" s="293"/>
      <c r="S453" s="58">
        <f>S454</f>
        <v>231.4</v>
      </c>
      <c r="T453" s="58">
        <f>T454</f>
        <v>231.4</v>
      </c>
    </row>
    <row r="454" spans="1:21" s="3" customFormat="1" ht="35.25" customHeight="1">
      <c r="A454" s="27"/>
      <c r="B454" s="10"/>
      <c r="C454" s="62"/>
      <c r="D454" s="45"/>
      <c r="E454" s="13"/>
      <c r="F454" s="46"/>
      <c r="G454" s="46"/>
      <c r="H454" s="47"/>
      <c r="I454" s="163" t="s">
        <v>457</v>
      </c>
      <c r="J454" s="161"/>
      <c r="K454" s="142" t="s">
        <v>315</v>
      </c>
      <c r="L454" s="105"/>
      <c r="M454" s="97"/>
      <c r="N454" s="98"/>
      <c r="O454" s="98"/>
      <c r="P454" s="99"/>
      <c r="Q454" s="317">
        <f>Q455</f>
        <v>231.4</v>
      </c>
      <c r="R454" s="294"/>
      <c r="S454" s="17">
        <f>S455</f>
        <v>231.4</v>
      </c>
      <c r="T454" s="17">
        <f>T455</f>
        <v>231.4</v>
      </c>
    </row>
    <row r="455" spans="1:21" s="3" customFormat="1" ht="35.25" customHeight="1">
      <c r="A455" s="27"/>
      <c r="B455" s="10"/>
      <c r="C455" s="62"/>
      <c r="D455" s="45"/>
      <c r="E455" s="13"/>
      <c r="F455" s="46"/>
      <c r="G455" s="46"/>
      <c r="H455" s="47"/>
      <c r="I455" s="167" t="s">
        <v>73</v>
      </c>
      <c r="J455" s="161"/>
      <c r="K455" s="142" t="s">
        <v>315</v>
      </c>
      <c r="L455" s="105"/>
      <c r="M455" s="97">
        <v>251</v>
      </c>
      <c r="N455" s="98">
        <v>9</v>
      </c>
      <c r="O455" s="98">
        <v>7</v>
      </c>
      <c r="P455" s="99">
        <v>240</v>
      </c>
      <c r="Q455" s="317">
        <v>231.4</v>
      </c>
      <c r="R455" s="294"/>
      <c r="S455" s="317">
        <v>231.4</v>
      </c>
      <c r="T455" s="317">
        <v>231.4</v>
      </c>
    </row>
    <row r="456" spans="1:21" s="3" customFormat="1" ht="35.25" customHeight="1">
      <c r="A456" s="27"/>
      <c r="B456" s="10"/>
      <c r="C456" s="62"/>
      <c r="D456" s="45"/>
      <c r="E456" s="13"/>
      <c r="F456" s="46"/>
      <c r="G456" s="46"/>
      <c r="H456" s="47"/>
      <c r="I456" s="87" t="s">
        <v>449</v>
      </c>
      <c r="J456" s="313"/>
      <c r="K456" s="142" t="s">
        <v>450</v>
      </c>
      <c r="L456" s="314"/>
      <c r="M456" s="178"/>
      <c r="N456" s="179"/>
      <c r="O456" s="179"/>
      <c r="P456" s="180"/>
      <c r="Q456" s="349">
        <f>Q457</f>
        <v>0</v>
      </c>
      <c r="R456" s="294"/>
      <c r="S456" s="349">
        <f t="shared" ref="S456:T456" si="126">S457</f>
        <v>0</v>
      </c>
      <c r="T456" s="349">
        <f t="shared" si="126"/>
        <v>0</v>
      </c>
    </row>
    <row r="457" spans="1:21" s="3" customFormat="1" ht="35.25" customHeight="1">
      <c r="A457" s="27"/>
      <c r="B457" s="10"/>
      <c r="C457" s="62"/>
      <c r="D457" s="45"/>
      <c r="E457" s="13"/>
      <c r="F457" s="46"/>
      <c r="G457" s="46"/>
      <c r="H457" s="47"/>
      <c r="I457" s="225" t="s">
        <v>504</v>
      </c>
      <c r="J457" s="313"/>
      <c r="K457" s="185" t="s">
        <v>505</v>
      </c>
      <c r="L457" s="314"/>
      <c r="M457" s="178"/>
      <c r="N457" s="179"/>
      <c r="O457" s="179"/>
      <c r="P457" s="180"/>
      <c r="Q457" s="315">
        <f>Q458</f>
        <v>0</v>
      </c>
      <c r="R457" s="366"/>
      <c r="S457" s="315">
        <f t="shared" ref="S457:T457" si="127">S458</f>
        <v>0</v>
      </c>
      <c r="T457" s="315">
        <f t="shared" si="127"/>
        <v>0</v>
      </c>
    </row>
    <row r="458" spans="1:21" s="3" customFormat="1" ht="35.25" customHeight="1">
      <c r="A458" s="27"/>
      <c r="B458" s="10"/>
      <c r="C458" s="62"/>
      <c r="D458" s="45"/>
      <c r="E458" s="13"/>
      <c r="F458" s="46"/>
      <c r="G458" s="46"/>
      <c r="H458" s="47"/>
      <c r="I458" s="23" t="s">
        <v>73</v>
      </c>
      <c r="J458" s="313"/>
      <c r="K458" s="185" t="s">
        <v>505</v>
      </c>
      <c r="L458" s="314"/>
      <c r="M458" s="178">
        <v>251</v>
      </c>
      <c r="N458" s="179">
        <v>5</v>
      </c>
      <c r="O458" s="179">
        <v>2</v>
      </c>
      <c r="P458" s="180">
        <v>240</v>
      </c>
      <c r="Q458" s="315"/>
      <c r="R458" s="366"/>
      <c r="S458" s="315"/>
      <c r="T458" s="315"/>
    </row>
    <row r="459" spans="1:21" s="3" customFormat="1" ht="35.25" customHeight="1">
      <c r="A459" s="27"/>
      <c r="B459" s="10"/>
      <c r="C459" s="62"/>
      <c r="D459" s="45"/>
      <c r="E459" s="13"/>
      <c r="F459" s="46"/>
      <c r="G459" s="46"/>
      <c r="H459" s="47"/>
      <c r="I459" s="225" t="s">
        <v>514</v>
      </c>
      <c r="J459" s="313"/>
      <c r="K459" s="185" t="s">
        <v>516</v>
      </c>
      <c r="L459" s="314"/>
      <c r="M459" s="178"/>
      <c r="N459" s="179"/>
      <c r="O459" s="179"/>
      <c r="P459" s="180"/>
      <c r="Q459" s="315">
        <f>Q460</f>
        <v>0</v>
      </c>
      <c r="R459" s="366"/>
      <c r="S459" s="315">
        <f t="shared" ref="S459:T459" si="128">S460</f>
        <v>0</v>
      </c>
      <c r="T459" s="315">
        <f t="shared" si="128"/>
        <v>85823.3</v>
      </c>
    </row>
    <row r="460" spans="1:21" s="3" customFormat="1" ht="35.25" customHeight="1">
      <c r="A460" s="27"/>
      <c r="B460" s="10"/>
      <c r="C460" s="62"/>
      <c r="D460" s="45"/>
      <c r="E460" s="13"/>
      <c r="F460" s="46"/>
      <c r="G460" s="46"/>
      <c r="H460" s="47"/>
      <c r="I460" s="225" t="s">
        <v>515</v>
      </c>
      <c r="J460" s="313"/>
      <c r="K460" s="185" t="s">
        <v>517</v>
      </c>
      <c r="L460" s="314"/>
      <c r="M460" s="178"/>
      <c r="N460" s="179"/>
      <c r="O460" s="179"/>
      <c r="P460" s="180"/>
      <c r="Q460" s="315">
        <f>Q461</f>
        <v>0</v>
      </c>
      <c r="R460" s="366"/>
      <c r="S460" s="315">
        <f t="shared" ref="S460:T460" si="129">S461</f>
        <v>0</v>
      </c>
      <c r="T460" s="315">
        <f t="shared" si="129"/>
        <v>85823.3</v>
      </c>
    </row>
    <row r="461" spans="1:21" s="3" customFormat="1" ht="35.25" customHeight="1">
      <c r="A461" s="27"/>
      <c r="B461" s="10"/>
      <c r="C461" s="62"/>
      <c r="D461" s="45"/>
      <c r="E461" s="13"/>
      <c r="F461" s="46"/>
      <c r="G461" s="46"/>
      <c r="H461" s="47"/>
      <c r="I461" s="23" t="s">
        <v>71</v>
      </c>
      <c r="J461" s="313"/>
      <c r="K461" s="185" t="s">
        <v>517</v>
      </c>
      <c r="L461" s="314"/>
      <c r="M461" s="178">
        <v>251</v>
      </c>
      <c r="N461" s="179">
        <v>5</v>
      </c>
      <c r="O461" s="179">
        <v>2</v>
      </c>
      <c r="P461" s="180">
        <v>410</v>
      </c>
      <c r="Q461" s="349">
        <v>0</v>
      </c>
      <c r="R461" s="294"/>
      <c r="S461" s="315">
        <v>0</v>
      </c>
      <c r="T461" s="315">
        <v>85823.3</v>
      </c>
    </row>
    <row r="462" spans="1:21" s="3" customFormat="1" ht="35.25" customHeight="1">
      <c r="A462" s="27"/>
      <c r="B462" s="10"/>
      <c r="C462" s="62"/>
      <c r="D462" s="45"/>
      <c r="E462" s="13"/>
      <c r="F462" s="46"/>
      <c r="G462" s="46"/>
      <c r="H462" s="47"/>
      <c r="I462" s="87" t="s">
        <v>378</v>
      </c>
      <c r="J462" s="313"/>
      <c r="K462" s="142" t="s">
        <v>380</v>
      </c>
      <c r="L462" s="314"/>
      <c r="M462" s="178"/>
      <c r="N462" s="179"/>
      <c r="O462" s="179"/>
      <c r="P462" s="180"/>
      <c r="Q462" s="315">
        <f>Q463</f>
        <v>1182.9000000000001</v>
      </c>
      <c r="R462" s="294"/>
      <c r="S462" s="315">
        <f t="shared" ref="S462:T463" si="130">S463</f>
        <v>300</v>
      </c>
      <c r="T462" s="315">
        <f t="shared" si="130"/>
        <v>300</v>
      </c>
    </row>
    <row r="463" spans="1:21" s="3" customFormat="1" ht="35.25" customHeight="1">
      <c r="A463" s="27"/>
      <c r="B463" s="10"/>
      <c r="C463" s="62"/>
      <c r="D463" s="45"/>
      <c r="E463" s="13"/>
      <c r="F463" s="46"/>
      <c r="G463" s="46"/>
      <c r="H463" s="47"/>
      <c r="I463" s="225" t="s">
        <v>379</v>
      </c>
      <c r="J463" s="313"/>
      <c r="K463" s="142" t="s">
        <v>381</v>
      </c>
      <c r="L463" s="314"/>
      <c r="M463" s="178"/>
      <c r="N463" s="179"/>
      <c r="O463" s="179"/>
      <c r="P463" s="180"/>
      <c r="Q463" s="315">
        <f>Q464</f>
        <v>1182.9000000000001</v>
      </c>
      <c r="R463" s="294"/>
      <c r="S463" s="315">
        <f t="shared" si="130"/>
        <v>300</v>
      </c>
      <c r="T463" s="315">
        <f t="shared" si="130"/>
        <v>300</v>
      </c>
    </row>
    <row r="464" spans="1:21" s="3" customFormat="1" ht="35.25" customHeight="1">
      <c r="A464" s="27"/>
      <c r="B464" s="10"/>
      <c r="C464" s="62"/>
      <c r="D464" s="45"/>
      <c r="E464" s="13"/>
      <c r="F464" s="46"/>
      <c r="G464" s="46"/>
      <c r="H464" s="47"/>
      <c r="I464" s="23" t="s">
        <v>73</v>
      </c>
      <c r="J464" s="313"/>
      <c r="K464" s="142" t="s">
        <v>381</v>
      </c>
      <c r="L464" s="314"/>
      <c r="M464" s="178">
        <v>251</v>
      </c>
      <c r="N464" s="179">
        <v>5</v>
      </c>
      <c r="O464" s="179">
        <v>2</v>
      </c>
      <c r="P464" s="180">
        <v>240</v>
      </c>
      <c r="Q464" s="315">
        <v>1182.9000000000001</v>
      </c>
      <c r="R464" s="294"/>
      <c r="S464" s="315">
        <v>300</v>
      </c>
      <c r="T464" s="315">
        <v>300</v>
      </c>
    </row>
    <row r="465" spans="1:20" s="3" customFormat="1" ht="35.25" customHeight="1">
      <c r="A465" s="27"/>
      <c r="B465" s="10"/>
      <c r="C465" s="62"/>
      <c r="D465" s="45"/>
      <c r="E465" s="13"/>
      <c r="F465" s="46"/>
      <c r="G465" s="46"/>
      <c r="H465" s="47"/>
      <c r="I465" s="337" t="s">
        <v>425</v>
      </c>
      <c r="J465" s="313"/>
      <c r="K465" s="143" t="s">
        <v>427</v>
      </c>
      <c r="L465" s="314"/>
      <c r="M465" s="178"/>
      <c r="N465" s="179"/>
      <c r="O465" s="179"/>
      <c r="P465" s="180"/>
      <c r="Q465" s="315">
        <f>Q466+Q468</f>
        <v>448.2</v>
      </c>
      <c r="R465" s="294"/>
      <c r="S465" s="315">
        <f t="shared" ref="S465:T465" si="131">S466+S468</f>
        <v>273.2</v>
      </c>
      <c r="T465" s="315">
        <f t="shared" si="131"/>
        <v>273.2</v>
      </c>
    </row>
    <row r="466" spans="1:20" s="3" customFormat="1" ht="35.25" customHeight="1">
      <c r="A466" s="27"/>
      <c r="B466" s="10"/>
      <c r="C466" s="62"/>
      <c r="D466" s="45"/>
      <c r="E466" s="13"/>
      <c r="F466" s="46"/>
      <c r="G466" s="46"/>
      <c r="H466" s="47"/>
      <c r="I466" s="225" t="s">
        <v>426</v>
      </c>
      <c r="J466" s="313"/>
      <c r="K466" s="132" t="s">
        <v>428</v>
      </c>
      <c r="L466" s="314"/>
      <c r="M466" s="178"/>
      <c r="N466" s="179"/>
      <c r="O466" s="179"/>
      <c r="P466" s="180"/>
      <c r="Q466" s="315">
        <f>Q467</f>
        <v>448.2</v>
      </c>
      <c r="R466" s="294"/>
      <c r="S466" s="315">
        <f t="shared" ref="S466:T466" si="132">S467</f>
        <v>273.2</v>
      </c>
      <c r="T466" s="315">
        <f t="shared" si="132"/>
        <v>273.2</v>
      </c>
    </row>
    <row r="467" spans="1:20" s="3" customFormat="1" ht="35.25" customHeight="1">
      <c r="A467" s="27"/>
      <c r="B467" s="10"/>
      <c r="C467" s="62"/>
      <c r="D467" s="45"/>
      <c r="E467" s="13"/>
      <c r="F467" s="46"/>
      <c r="G467" s="46"/>
      <c r="H467" s="47"/>
      <c r="I467" s="338" t="s">
        <v>284</v>
      </c>
      <c r="J467" s="313"/>
      <c r="K467" s="132" t="s">
        <v>428</v>
      </c>
      <c r="L467" s="314"/>
      <c r="M467" s="178">
        <v>255</v>
      </c>
      <c r="N467" s="179">
        <v>5</v>
      </c>
      <c r="O467" s="179">
        <v>2</v>
      </c>
      <c r="P467" s="180">
        <v>540</v>
      </c>
      <c r="Q467" s="315">
        <v>448.2</v>
      </c>
      <c r="R467" s="294"/>
      <c r="S467" s="315">
        <v>273.2</v>
      </c>
      <c r="T467" s="315">
        <v>273.2</v>
      </c>
    </row>
    <row r="468" spans="1:20" s="3" customFormat="1" ht="60" customHeight="1">
      <c r="A468" s="27"/>
      <c r="B468" s="10"/>
      <c r="C468" s="62"/>
      <c r="D468" s="45"/>
      <c r="E468" s="13"/>
      <c r="F468" s="46"/>
      <c r="G468" s="46"/>
      <c r="H468" s="47"/>
      <c r="I468" s="96" t="s">
        <v>487</v>
      </c>
      <c r="J468" s="313"/>
      <c r="K468" s="132" t="s">
        <v>375</v>
      </c>
      <c r="L468" s="314"/>
      <c r="M468" s="178"/>
      <c r="N468" s="179"/>
      <c r="O468" s="179"/>
      <c r="P468" s="180"/>
      <c r="Q468" s="315">
        <f>Q469</f>
        <v>0</v>
      </c>
      <c r="R468" s="294"/>
      <c r="S468" s="315">
        <f>S469</f>
        <v>0</v>
      </c>
      <c r="T468" s="315">
        <f>T469</f>
        <v>0</v>
      </c>
    </row>
    <row r="469" spans="1:20" s="3" customFormat="1" ht="35.25" customHeight="1">
      <c r="A469" s="27"/>
      <c r="B469" s="10"/>
      <c r="C469" s="62"/>
      <c r="D469" s="45"/>
      <c r="E469" s="13"/>
      <c r="F469" s="46"/>
      <c r="G469" s="46"/>
      <c r="H469" s="47"/>
      <c r="I469" s="338" t="s">
        <v>284</v>
      </c>
      <c r="J469" s="313"/>
      <c r="K469" s="132" t="s">
        <v>375</v>
      </c>
      <c r="L469" s="314"/>
      <c r="M469" s="178">
        <v>255</v>
      </c>
      <c r="N469" s="179">
        <v>5</v>
      </c>
      <c r="O469" s="179">
        <v>2</v>
      </c>
      <c r="P469" s="180">
        <v>540</v>
      </c>
      <c r="Q469" s="315"/>
      <c r="R469" s="294"/>
      <c r="S469" s="315"/>
      <c r="T469" s="315"/>
    </row>
    <row r="470" spans="1:20" s="3" customFormat="1" ht="35.25" customHeight="1">
      <c r="A470" s="27"/>
      <c r="B470" s="10"/>
      <c r="C470" s="62"/>
      <c r="D470" s="45"/>
      <c r="E470" s="13"/>
      <c r="F470" s="46"/>
      <c r="G470" s="46"/>
      <c r="H470" s="47"/>
      <c r="I470" s="23" t="s">
        <v>373</v>
      </c>
      <c r="J470" s="313"/>
      <c r="K470" s="185" t="s">
        <v>374</v>
      </c>
      <c r="L470" s="314"/>
      <c r="M470" s="178"/>
      <c r="N470" s="179"/>
      <c r="O470" s="179"/>
      <c r="P470" s="180"/>
      <c r="Q470" s="315">
        <f>Q471</f>
        <v>1943.9</v>
      </c>
      <c r="R470" s="294"/>
      <c r="S470" s="315">
        <f t="shared" ref="S470:T471" si="133">S471</f>
        <v>1764.6</v>
      </c>
      <c r="T470" s="315">
        <f t="shared" si="133"/>
        <v>1400.9</v>
      </c>
    </row>
    <row r="471" spans="1:20" s="3" customFormat="1" ht="35.25" customHeight="1">
      <c r="A471" s="27"/>
      <c r="B471" s="10"/>
      <c r="C471" s="62"/>
      <c r="D471" s="45"/>
      <c r="E471" s="13"/>
      <c r="F471" s="46"/>
      <c r="G471" s="46"/>
      <c r="H471" s="47"/>
      <c r="I471" s="184" t="s">
        <v>518</v>
      </c>
      <c r="J471" s="313"/>
      <c r="K471" s="269" t="s">
        <v>519</v>
      </c>
      <c r="L471" s="314"/>
      <c r="M471" s="178"/>
      <c r="N471" s="179"/>
      <c r="O471" s="179"/>
      <c r="P471" s="180"/>
      <c r="Q471" s="315">
        <f>Q472</f>
        <v>1943.9</v>
      </c>
      <c r="R471" s="366"/>
      <c r="S471" s="315">
        <f t="shared" si="133"/>
        <v>1764.6</v>
      </c>
      <c r="T471" s="315">
        <f t="shared" si="133"/>
        <v>1400.9</v>
      </c>
    </row>
    <row r="472" spans="1:20" s="3" customFormat="1" ht="54" customHeight="1">
      <c r="A472" s="27"/>
      <c r="B472" s="10"/>
      <c r="C472" s="62"/>
      <c r="D472" s="45"/>
      <c r="E472" s="13"/>
      <c r="F472" s="46"/>
      <c r="G472" s="46"/>
      <c r="H472" s="47"/>
      <c r="I472" s="206" t="s">
        <v>460</v>
      </c>
      <c r="J472" s="313"/>
      <c r="K472" s="269" t="s">
        <v>520</v>
      </c>
      <c r="L472" s="314"/>
      <c r="M472" s="178"/>
      <c r="N472" s="179"/>
      <c r="O472" s="179"/>
      <c r="P472" s="180"/>
      <c r="Q472" s="315">
        <f>Q473</f>
        <v>1943.9</v>
      </c>
      <c r="R472" s="366"/>
      <c r="S472" s="315">
        <f t="shared" ref="S472:T472" si="134">S473</f>
        <v>1764.6</v>
      </c>
      <c r="T472" s="315">
        <f t="shared" si="134"/>
        <v>1400.9</v>
      </c>
    </row>
    <row r="473" spans="1:20" s="3" customFormat="1" ht="35.25" customHeight="1">
      <c r="A473" s="27"/>
      <c r="B473" s="10"/>
      <c r="C473" s="62"/>
      <c r="D473" s="45"/>
      <c r="E473" s="13"/>
      <c r="F473" s="46"/>
      <c r="G473" s="46"/>
      <c r="H473" s="47"/>
      <c r="I473" s="23" t="s">
        <v>73</v>
      </c>
      <c r="J473" s="313"/>
      <c r="K473" s="367" t="s">
        <v>520</v>
      </c>
      <c r="L473" s="314"/>
      <c r="M473" s="178">
        <v>251</v>
      </c>
      <c r="N473" s="179">
        <v>5</v>
      </c>
      <c r="O473" s="179">
        <v>3</v>
      </c>
      <c r="P473" s="180">
        <v>240</v>
      </c>
      <c r="Q473" s="315">
        <v>1943.9</v>
      </c>
      <c r="R473" s="294"/>
      <c r="S473" s="315">
        <v>1764.6</v>
      </c>
      <c r="T473" s="315">
        <v>1400.9</v>
      </c>
    </row>
    <row r="474" spans="1:20" s="3" customFormat="1" ht="38.25" customHeight="1">
      <c r="A474" s="27"/>
      <c r="B474" s="10"/>
      <c r="C474" s="62"/>
      <c r="D474" s="45"/>
      <c r="E474" s="13"/>
      <c r="F474" s="46"/>
      <c r="G474" s="46"/>
      <c r="H474" s="47"/>
      <c r="I474" s="342" t="s">
        <v>546</v>
      </c>
      <c r="J474" s="177"/>
      <c r="K474" s="343" t="s">
        <v>316</v>
      </c>
      <c r="L474" s="344"/>
      <c r="M474" s="345"/>
      <c r="N474" s="346"/>
      <c r="O474" s="346"/>
      <c r="P474" s="346"/>
      <c r="Q474" s="347">
        <f>Q481+Q512+Q516+Q475</f>
        <v>68580.800000000003</v>
      </c>
      <c r="R474" s="294"/>
      <c r="S474" s="347">
        <f>S481+S512+S516+S475</f>
        <v>61944.5</v>
      </c>
      <c r="T474" s="347">
        <f>T481+T512+T516+T475</f>
        <v>64616.200000000012</v>
      </c>
    </row>
    <row r="475" spans="1:20" s="3" customFormat="1" ht="38.25" customHeight="1">
      <c r="A475" s="27"/>
      <c r="B475" s="115"/>
      <c r="C475" s="325"/>
      <c r="D475" s="325"/>
      <c r="E475" s="326"/>
      <c r="F475" s="326"/>
      <c r="G475" s="326"/>
      <c r="H475" s="327"/>
      <c r="I475" s="335" t="s">
        <v>547</v>
      </c>
      <c r="J475" s="313"/>
      <c r="K475" s="328" t="s">
        <v>403</v>
      </c>
      <c r="L475" s="314"/>
      <c r="M475" s="329"/>
      <c r="N475" s="330"/>
      <c r="O475" s="330"/>
      <c r="P475" s="330"/>
      <c r="Q475" s="315">
        <f>Q476</f>
        <v>12119.800000000001</v>
      </c>
      <c r="R475" s="307"/>
      <c r="S475" s="315">
        <f t="shared" ref="S475:T475" si="135">S476</f>
        <v>11650.7</v>
      </c>
      <c r="T475" s="315">
        <f t="shared" si="135"/>
        <v>11650.7</v>
      </c>
    </row>
    <row r="476" spans="1:20" s="3" customFormat="1" ht="38.25" customHeight="1">
      <c r="A476" s="27"/>
      <c r="B476" s="115"/>
      <c r="C476" s="325"/>
      <c r="D476" s="325"/>
      <c r="E476" s="326"/>
      <c r="F476" s="326"/>
      <c r="G476" s="326"/>
      <c r="H476" s="327"/>
      <c r="I476" s="339" t="s">
        <v>404</v>
      </c>
      <c r="J476" s="313"/>
      <c r="K476" s="352" t="s">
        <v>459</v>
      </c>
      <c r="L476" s="314"/>
      <c r="M476" s="329"/>
      <c r="N476" s="330"/>
      <c r="O476" s="330"/>
      <c r="P476" s="330"/>
      <c r="Q476" s="315">
        <f>Q477</f>
        <v>12119.800000000001</v>
      </c>
      <c r="R476" s="307"/>
      <c r="S476" s="315">
        <f t="shared" ref="S476:T476" si="136">S477</f>
        <v>11650.7</v>
      </c>
      <c r="T476" s="315">
        <f t="shared" si="136"/>
        <v>11650.7</v>
      </c>
    </row>
    <row r="477" spans="1:20" s="3" customFormat="1" ht="38.25" customHeight="1">
      <c r="A477" s="27"/>
      <c r="B477" s="115"/>
      <c r="C477" s="325"/>
      <c r="D477" s="325"/>
      <c r="E477" s="326"/>
      <c r="F477" s="326"/>
      <c r="G477" s="326"/>
      <c r="H477" s="327"/>
      <c r="I477" s="23" t="s">
        <v>405</v>
      </c>
      <c r="J477" s="313"/>
      <c r="K477" s="328" t="s">
        <v>406</v>
      </c>
      <c r="L477" s="314"/>
      <c r="M477" s="329"/>
      <c r="N477" s="330"/>
      <c r="O477" s="330"/>
      <c r="P477" s="330"/>
      <c r="Q477" s="315">
        <f>Q478+Q479+Q480</f>
        <v>12119.800000000001</v>
      </c>
      <c r="R477" s="307"/>
      <c r="S477" s="315">
        <f t="shared" ref="S477:T477" si="137">S478+S479+S480</f>
        <v>11650.7</v>
      </c>
      <c r="T477" s="315">
        <f t="shared" si="137"/>
        <v>11650.7</v>
      </c>
    </row>
    <row r="478" spans="1:20" s="3" customFormat="1" ht="38.25" customHeight="1">
      <c r="A478" s="27"/>
      <c r="B478" s="115"/>
      <c r="C478" s="325"/>
      <c r="D478" s="325"/>
      <c r="E478" s="326"/>
      <c r="F478" s="326"/>
      <c r="G478" s="326"/>
      <c r="H478" s="327"/>
      <c r="I478" s="225" t="s">
        <v>163</v>
      </c>
      <c r="J478" s="313"/>
      <c r="K478" s="328" t="s">
        <v>406</v>
      </c>
      <c r="L478" s="314"/>
      <c r="M478" s="329" t="s">
        <v>69</v>
      </c>
      <c r="N478" s="330" t="s">
        <v>331</v>
      </c>
      <c r="O478" s="330" t="s">
        <v>348</v>
      </c>
      <c r="P478" s="330" t="s">
        <v>164</v>
      </c>
      <c r="Q478" s="315">
        <v>10746.1</v>
      </c>
      <c r="R478" s="307"/>
      <c r="S478" s="315">
        <v>10746.1</v>
      </c>
      <c r="T478" s="315">
        <v>10746.1</v>
      </c>
    </row>
    <row r="479" spans="1:20" s="3" customFormat="1" ht="38.25" customHeight="1">
      <c r="A479" s="27"/>
      <c r="B479" s="115"/>
      <c r="C479" s="325"/>
      <c r="D479" s="325"/>
      <c r="E479" s="326"/>
      <c r="F479" s="326"/>
      <c r="G479" s="326"/>
      <c r="H479" s="327"/>
      <c r="I479" s="23" t="s">
        <v>73</v>
      </c>
      <c r="J479" s="313"/>
      <c r="K479" s="328" t="s">
        <v>406</v>
      </c>
      <c r="L479" s="314"/>
      <c r="M479" s="329" t="s">
        <v>69</v>
      </c>
      <c r="N479" s="330" t="s">
        <v>331</v>
      </c>
      <c r="O479" s="330" t="s">
        <v>348</v>
      </c>
      <c r="P479" s="330" t="s">
        <v>86</v>
      </c>
      <c r="Q479" s="315">
        <v>1373.7</v>
      </c>
      <c r="R479" s="307"/>
      <c r="S479" s="315">
        <v>904.6</v>
      </c>
      <c r="T479" s="315">
        <v>904.6</v>
      </c>
    </row>
    <row r="480" spans="1:20" s="3" customFormat="1" ht="38.25" customHeight="1">
      <c r="A480" s="27"/>
      <c r="B480" s="115"/>
      <c r="C480" s="325"/>
      <c r="D480" s="325"/>
      <c r="E480" s="326"/>
      <c r="F480" s="326"/>
      <c r="G480" s="326"/>
      <c r="H480" s="327"/>
      <c r="I480" s="23" t="s">
        <v>83</v>
      </c>
      <c r="J480" s="313"/>
      <c r="K480" s="328" t="s">
        <v>406</v>
      </c>
      <c r="L480" s="314"/>
      <c r="M480" s="329" t="s">
        <v>69</v>
      </c>
      <c r="N480" s="330" t="s">
        <v>331</v>
      </c>
      <c r="O480" s="330" t="s">
        <v>348</v>
      </c>
      <c r="P480" s="330" t="s">
        <v>87</v>
      </c>
      <c r="Q480" s="315">
        <v>0</v>
      </c>
      <c r="R480" s="307"/>
      <c r="S480" s="315">
        <v>0</v>
      </c>
      <c r="T480" s="315">
        <v>0</v>
      </c>
    </row>
    <row r="481" spans="9:20" ht="30">
      <c r="I481" s="90" t="s">
        <v>548</v>
      </c>
      <c r="J481" s="181"/>
      <c r="K481" s="130" t="s">
        <v>337</v>
      </c>
      <c r="L481" s="181"/>
      <c r="M481" s="329"/>
      <c r="N481" s="330"/>
      <c r="O481" s="330"/>
      <c r="P481" s="182"/>
      <c r="Q481" s="296">
        <f>Q482+Q487+Q490+Q493</f>
        <v>48944.7</v>
      </c>
      <c r="R481" s="297"/>
      <c r="S481" s="296">
        <f t="shared" ref="S481:T481" si="138">S482+S487+S490+S493</f>
        <v>42858.9</v>
      </c>
      <c r="T481" s="296">
        <f t="shared" si="138"/>
        <v>45530.600000000006</v>
      </c>
    </row>
    <row r="482" spans="9:20" ht="30">
      <c r="I482" s="95" t="s">
        <v>336</v>
      </c>
      <c r="J482" s="181"/>
      <c r="K482" s="183" t="s">
        <v>339</v>
      </c>
      <c r="L482" s="181"/>
      <c r="M482" s="329"/>
      <c r="N482" s="330"/>
      <c r="O482" s="330"/>
      <c r="P482" s="269"/>
      <c r="Q482" s="298">
        <f>Q483+Q485</f>
        <v>11385.8</v>
      </c>
      <c r="R482" s="299"/>
      <c r="S482" s="298">
        <f>S483+S485</f>
        <v>11880.7</v>
      </c>
      <c r="T482" s="298">
        <f>T483+T485</f>
        <v>12687.599999999999</v>
      </c>
    </row>
    <row r="483" spans="9:20" ht="15">
      <c r="I483" s="170" t="s">
        <v>317</v>
      </c>
      <c r="J483" s="181"/>
      <c r="K483" s="142" t="s">
        <v>340</v>
      </c>
      <c r="L483" s="181"/>
      <c r="M483" s="182"/>
      <c r="N483" s="182"/>
      <c r="O483" s="182"/>
      <c r="P483" s="182"/>
      <c r="Q483" s="296">
        <f>Q484</f>
        <v>8604.6</v>
      </c>
      <c r="R483" s="297"/>
      <c r="S483" s="296">
        <f>S484</f>
        <v>9236</v>
      </c>
      <c r="T483" s="296">
        <f>T484</f>
        <v>9834.7999999999993</v>
      </c>
    </row>
    <row r="484" spans="9:20" ht="15">
      <c r="I484" s="104" t="s">
        <v>318</v>
      </c>
      <c r="J484" s="181"/>
      <c r="K484" s="142" t="s">
        <v>340</v>
      </c>
      <c r="L484" s="181"/>
      <c r="M484" s="182">
        <v>255</v>
      </c>
      <c r="N484" s="182">
        <v>14</v>
      </c>
      <c r="O484" s="182" t="s">
        <v>331</v>
      </c>
      <c r="P484" s="182">
        <v>510</v>
      </c>
      <c r="Q484" s="296">
        <v>8604.6</v>
      </c>
      <c r="R484" s="297"/>
      <c r="S484" s="296">
        <v>9236</v>
      </c>
      <c r="T484" s="296">
        <v>9834.7999999999993</v>
      </c>
    </row>
    <row r="485" spans="9:20" ht="90">
      <c r="I485" s="171" t="s">
        <v>319</v>
      </c>
      <c r="J485" s="181"/>
      <c r="K485" s="145" t="s">
        <v>341</v>
      </c>
      <c r="L485" s="181"/>
      <c r="M485" s="182"/>
      <c r="N485" s="182"/>
      <c r="O485" s="182"/>
      <c r="P485" s="182"/>
      <c r="Q485" s="296">
        <f>Q486</f>
        <v>2781.2</v>
      </c>
      <c r="R485" s="297"/>
      <c r="S485" s="296">
        <f>S486</f>
        <v>2644.7</v>
      </c>
      <c r="T485" s="296">
        <f>T486</f>
        <v>2852.8</v>
      </c>
    </row>
    <row r="486" spans="9:20" ht="15">
      <c r="I486" s="104" t="s">
        <v>318</v>
      </c>
      <c r="J486" s="181"/>
      <c r="K486" s="145" t="s">
        <v>341</v>
      </c>
      <c r="L486" s="181"/>
      <c r="M486" s="182">
        <v>255</v>
      </c>
      <c r="N486" s="182">
        <v>14</v>
      </c>
      <c r="O486" s="182" t="s">
        <v>331</v>
      </c>
      <c r="P486" s="182" t="s">
        <v>342</v>
      </c>
      <c r="Q486" s="296">
        <v>2781.2</v>
      </c>
      <c r="R486" s="297"/>
      <c r="S486" s="296">
        <v>2644.7</v>
      </c>
      <c r="T486" s="296">
        <v>2852.8</v>
      </c>
    </row>
    <row r="487" spans="9:20" ht="30">
      <c r="I487" s="92" t="s">
        <v>335</v>
      </c>
      <c r="J487" s="181"/>
      <c r="K487" s="183" t="s">
        <v>343</v>
      </c>
      <c r="L487" s="181"/>
      <c r="M487" s="269"/>
      <c r="N487" s="269"/>
      <c r="O487" s="269"/>
      <c r="P487" s="269"/>
      <c r="Q487" s="298">
        <f>Q488</f>
        <v>6813.2</v>
      </c>
      <c r="R487" s="299"/>
      <c r="S487" s="298">
        <f>S488</f>
        <v>6117.9</v>
      </c>
      <c r="T487" s="298">
        <f>T488</f>
        <v>5479.9</v>
      </c>
    </row>
    <row r="488" spans="9:20" ht="15">
      <c r="I488" s="172" t="s">
        <v>320</v>
      </c>
      <c r="J488" s="181"/>
      <c r="K488" s="142" t="s">
        <v>344</v>
      </c>
      <c r="L488" s="181"/>
      <c r="M488" s="182"/>
      <c r="N488" s="182"/>
      <c r="O488" s="182"/>
      <c r="P488" s="182"/>
      <c r="Q488" s="296">
        <f>Q489</f>
        <v>6813.2</v>
      </c>
      <c r="R488" s="297"/>
      <c r="S488" s="296">
        <f>S489</f>
        <v>6117.9</v>
      </c>
      <c r="T488" s="296">
        <f>T489</f>
        <v>5479.9</v>
      </c>
    </row>
    <row r="489" spans="9:20" ht="15">
      <c r="I489" s="173" t="s">
        <v>318</v>
      </c>
      <c r="J489" s="181"/>
      <c r="K489" s="142" t="s">
        <v>344</v>
      </c>
      <c r="L489" s="181"/>
      <c r="M489" s="182" t="s">
        <v>334</v>
      </c>
      <c r="N489" s="182" t="s">
        <v>345</v>
      </c>
      <c r="O489" s="182" t="s">
        <v>72</v>
      </c>
      <c r="P489" s="182" t="s">
        <v>342</v>
      </c>
      <c r="Q489" s="296">
        <v>6813.2</v>
      </c>
      <c r="R489" s="297"/>
      <c r="S489" s="296">
        <v>6117.9</v>
      </c>
      <c r="T489" s="296">
        <v>5479.9</v>
      </c>
    </row>
    <row r="490" spans="9:20" ht="45">
      <c r="I490" s="340" t="s">
        <v>407</v>
      </c>
      <c r="J490" s="181"/>
      <c r="K490" s="142" t="s">
        <v>411</v>
      </c>
      <c r="L490" s="181"/>
      <c r="M490" s="182"/>
      <c r="N490" s="182"/>
      <c r="O490" s="182"/>
      <c r="P490" s="182"/>
      <c r="Q490" s="296">
        <f>Q491</f>
        <v>50</v>
      </c>
      <c r="R490" s="297"/>
      <c r="S490" s="296">
        <f t="shared" ref="S490:T490" si="139">S491</f>
        <v>50</v>
      </c>
      <c r="T490" s="296">
        <f t="shared" si="139"/>
        <v>50</v>
      </c>
    </row>
    <row r="491" spans="9:20" ht="15">
      <c r="I491" s="341" t="s">
        <v>410</v>
      </c>
      <c r="J491" s="181"/>
      <c r="K491" s="142" t="s">
        <v>408</v>
      </c>
      <c r="L491" s="181"/>
      <c r="M491" s="182"/>
      <c r="N491" s="182"/>
      <c r="O491" s="182"/>
      <c r="P491" s="182"/>
      <c r="Q491" s="296">
        <f>Q492</f>
        <v>50</v>
      </c>
      <c r="R491" s="297"/>
      <c r="S491" s="296">
        <f t="shared" ref="S491:T491" si="140">S492</f>
        <v>50</v>
      </c>
      <c r="T491" s="296">
        <f t="shared" si="140"/>
        <v>50</v>
      </c>
    </row>
    <row r="492" spans="9:20" ht="15">
      <c r="I492" s="193" t="s">
        <v>284</v>
      </c>
      <c r="J492" s="181"/>
      <c r="K492" s="142" t="s">
        <v>408</v>
      </c>
      <c r="L492" s="181"/>
      <c r="M492" s="182" t="s">
        <v>334</v>
      </c>
      <c r="N492" s="182" t="s">
        <v>331</v>
      </c>
      <c r="O492" s="182" t="s">
        <v>348</v>
      </c>
      <c r="P492" s="182" t="s">
        <v>409</v>
      </c>
      <c r="Q492" s="296">
        <v>50</v>
      </c>
      <c r="R492" s="297"/>
      <c r="S492" s="296">
        <v>50</v>
      </c>
      <c r="T492" s="296">
        <v>50</v>
      </c>
    </row>
    <row r="493" spans="9:20" ht="30">
      <c r="I493" s="408" t="s">
        <v>551</v>
      </c>
      <c r="J493" s="181"/>
      <c r="K493" s="142" t="s">
        <v>552</v>
      </c>
      <c r="L493" s="181"/>
      <c r="M493" s="182"/>
      <c r="N493" s="182"/>
      <c r="O493" s="182"/>
      <c r="P493" s="182"/>
      <c r="Q493" s="296">
        <f>Q494</f>
        <v>30695.7</v>
      </c>
      <c r="R493" s="297"/>
      <c r="S493" s="296">
        <f t="shared" ref="S493:T493" si="141">S494</f>
        <v>24810.300000000003</v>
      </c>
      <c r="T493" s="296">
        <f t="shared" si="141"/>
        <v>27313.100000000002</v>
      </c>
    </row>
    <row r="494" spans="9:20" ht="30">
      <c r="I494" s="409" t="s">
        <v>412</v>
      </c>
      <c r="J494" s="181"/>
      <c r="K494" s="142" t="s">
        <v>553</v>
      </c>
      <c r="L494" s="181"/>
      <c r="M494" s="182"/>
      <c r="N494" s="182"/>
      <c r="O494" s="182"/>
      <c r="P494" s="182"/>
      <c r="Q494" s="296">
        <f>Q499+Q500+Q501+Q502+Q503+Q504+Q505+Q506+Q507+Q508+Q509+Q510+Q511+Q495+Q496+Q497+Q498</f>
        <v>30695.7</v>
      </c>
      <c r="R494" s="297"/>
      <c r="S494" s="296">
        <f t="shared" ref="S494:T494" si="142">S499+S500+S501+S502+S503+S504+S505+S506+S507+S508+S509+S510+S511+S495+S496+S497+S498</f>
        <v>24810.300000000003</v>
      </c>
      <c r="T494" s="296">
        <f t="shared" si="142"/>
        <v>27313.100000000002</v>
      </c>
    </row>
    <row r="495" spans="9:20" ht="15">
      <c r="I495" s="23" t="s">
        <v>266</v>
      </c>
      <c r="J495" s="181"/>
      <c r="K495" s="142" t="s">
        <v>553</v>
      </c>
      <c r="L495" s="181"/>
      <c r="M495" s="182" t="s">
        <v>69</v>
      </c>
      <c r="N495" s="182" t="s">
        <v>331</v>
      </c>
      <c r="O495" s="182" t="s">
        <v>72</v>
      </c>
      <c r="P495" s="182" t="s">
        <v>333</v>
      </c>
      <c r="Q495" s="296">
        <v>299</v>
      </c>
      <c r="R495" s="297"/>
      <c r="S495" s="296">
        <v>0</v>
      </c>
      <c r="T495" s="296">
        <v>0</v>
      </c>
    </row>
    <row r="496" spans="9:20" ht="15">
      <c r="I496" s="23" t="s">
        <v>266</v>
      </c>
      <c r="J496" s="181"/>
      <c r="K496" s="142" t="s">
        <v>553</v>
      </c>
      <c r="L496" s="181"/>
      <c r="M496" s="182" t="s">
        <v>599</v>
      </c>
      <c r="N496" s="182" t="s">
        <v>331</v>
      </c>
      <c r="O496" s="182" t="s">
        <v>70</v>
      </c>
      <c r="P496" s="182" t="s">
        <v>333</v>
      </c>
      <c r="Q496" s="296">
        <v>275.2</v>
      </c>
      <c r="R496" s="297"/>
      <c r="S496" s="296">
        <v>0</v>
      </c>
      <c r="T496" s="296">
        <v>0</v>
      </c>
    </row>
    <row r="497" spans="9:20" ht="15">
      <c r="I497" s="23" t="s">
        <v>266</v>
      </c>
      <c r="J497" s="181"/>
      <c r="K497" s="142" t="s">
        <v>553</v>
      </c>
      <c r="L497" s="181"/>
      <c r="M497" s="182" t="s">
        <v>69</v>
      </c>
      <c r="N497" s="182" t="s">
        <v>331</v>
      </c>
      <c r="O497" s="182" t="s">
        <v>600</v>
      </c>
      <c r="P497" s="182" t="s">
        <v>333</v>
      </c>
      <c r="Q497" s="296">
        <v>4068</v>
      </c>
      <c r="R497" s="297"/>
      <c r="S497" s="296">
        <v>0</v>
      </c>
      <c r="T497" s="296">
        <v>0</v>
      </c>
    </row>
    <row r="498" spans="9:20" ht="15">
      <c r="I498" s="23" t="s">
        <v>266</v>
      </c>
      <c r="J498" s="181"/>
      <c r="K498" s="142" t="s">
        <v>553</v>
      </c>
      <c r="L498" s="181"/>
      <c r="M498" s="182" t="s">
        <v>334</v>
      </c>
      <c r="N498" s="182" t="s">
        <v>331</v>
      </c>
      <c r="O498" s="182" t="s">
        <v>332</v>
      </c>
      <c r="P498" s="182" t="s">
        <v>333</v>
      </c>
      <c r="Q498" s="296">
        <v>1004</v>
      </c>
      <c r="R498" s="297"/>
      <c r="S498" s="296">
        <v>0</v>
      </c>
      <c r="T498" s="296">
        <v>0</v>
      </c>
    </row>
    <row r="499" spans="9:20" ht="30">
      <c r="I499" s="225" t="s">
        <v>419</v>
      </c>
      <c r="J499" s="181"/>
      <c r="K499" s="142" t="s">
        <v>553</v>
      </c>
      <c r="L499" s="181"/>
      <c r="M499" s="182" t="s">
        <v>69</v>
      </c>
      <c r="N499" s="182" t="s">
        <v>413</v>
      </c>
      <c r="O499" s="182" t="s">
        <v>331</v>
      </c>
      <c r="P499" s="182" t="s">
        <v>420</v>
      </c>
      <c r="Q499" s="296">
        <v>1013.6</v>
      </c>
      <c r="R499" s="297"/>
      <c r="S499" s="296">
        <v>1013.6</v>
      </c>
      <c r="T499" s="296">
        <v>1013.6</v>
      </c>
    </row>
    <row r="500" spans="9:20" ht="15">
      <c r="I500" s="225" t="s">
        <v>163</v>
      </c>
      <c r="J500" s="181"/>
      <c r="K500" s="142" t="s">
        <v>553</v>
      </c>
      <c r="L500" s="181"/>
      <c r="M500" s="182" t="s">
        <v>69</v>
      </c>
      <c r="N500" s="182" t="s">
        <v>331</v>
      </c>
      <c r="O500" s="182" t="s">
        <v>348</v>
      </c>
      <c r="P500" s="182" t="s">
        <v>164</v>
      </c>
      <c r="Q500" s="296">
        <v>1225</v>
      </c>
      <c r="R500" s="297"/>
      <c r="S500" s="296">
        <v>1225</v>
      </c>
      <c r="T500" s="296">
        <v>1225</v>
      </c>
    </row>
    <row r="501" spans="9:20" ht="15">
      <c r="I501" s="225" t="s">
        <v>163</v>
      </c>
      <c r="J501" s="181"/>
      <c r="K501" s="142" t="s">
        <v>553</v>
      </c>
      <c r="L501" s="181"/>
      <c r="M501" s="182" t="s">
        <v>69</v>
      </c>
      <c r="N501" s="182" t="s">
        <v>70</v>
      </c>
      <c r="O501" s="182" t="s">
        <v>416</v>
      </c>
      <c r="P501" s="182" t="s">
        <v>164</v>
      </c>
      <c r="Q501" s="296">
        <v>50</v>
      </c>
      <c r="R501" s="297"/>
      <c r="S501" s="296">
        <v>50</v>
      </c>
      <c r="T501" s="296">
        <v>50</v>
      </c>
    </row>
    <row r="502" spans="9:20" ht="30">
      <c r="I502" s="324" t="s">
        <v>144</v>
      </c>
      <c r="J502" s="181"/>
      <c r="K502" s="142" t="s">
        <v>553</v>
      </c>
      <c r="L502" s="181"/>
      <c r="M502" s="182" t="s">
        <v>414</v>
      </c>
      <c r="N502" s="182" t="s">
        <v>415</v>
      </c>
      <c r="O502" s="182" t="s">
        <v>331</v>
      </c>
      <c r="P502" s="182" t="s">
        <v>159</v>
      </c>
      <c r="Q502" s="296">
        <v>1692.2</v>
      </c>
      <c r="R502" s="297"/>
      <c r="S502" s="296">
        <v>1692.2</v>
      </c>
      <c r="T502" s="296">
        <v>1692.2</v>
      </c>
    </row>
    <row r="503" spans="9:20" ht="30">
      <c r="I503" s="225" t="s">
        <v>419</v>
      </c>
      <c r="J503" s="181"/>
      <c r="K503" s="142" t="s">
        <v>553</v>
      </c>
      <c r="L503" s="181"/>
      <c r="M503" s="182" t="s">
        <v>414</v>
      </c>
      <c r="N503" s="182" t="s">
        <v>415</v>
      </c>
      <c r="O503" s="182" t="s">
        <v>331</v>
      </c>
      <c r="P503" s="182" t="s">
        <v>420</v>
      </c>
      <c r="Q503" s="296">
        <v>583.5</v>
      </c>
      <c r="R503" s="297"/>
      <c r="S503" s="296">
        <v>583.5</v>
      </c>
      <c r="T503" s="296">
        <v>583.5</v>
      </c>
    </row>
    <row r="504" spans="9:20" ht="15">
      <c r="I504" s="225" t="s">
        <v>163</v>
      </c>
      <c r="J504" s="181"/>
      <c r="K504" s="142" t="s">
        <v>553</v>
      </c>
      <c r="L504" s="181"/>
      <c r="M504" s="182" t="s">
        <v>414</v>
      </c>
      <c r="N504" s="182" t="s">
        <v>415</v>
      </c>
      <c r="O504" s="182" t="s">
        <v>72</v>
      </c>
      <c r="P504" s="182" t="s">
        <v>159</v>
      </c>
      <c r="Q504" s="296">
        <v>5383.7</v>
      </c>
      <c r="R504" s="297"/>
      <c r="S504" s="296">
        <v>5383.7</v>
      </c>
      <c r="T504" s="296">
        <v>5383.7</v>
      </c>
    </row>
    <row r="505" spans="9:20" ht="30">
      <c r="I505" s="225" t="s">
        <v>419</v>
      </c>
      <c r="J505" s="181"/>
      <c r="K505" s="142" t="s">
        <v>553</v>
      </c>
      <c r="L505" s="181"/>
      <c r="M505" s="182" t="s">
        <v>414</v>
      </c>
      <c r="N505" s="182" t="s">
        <v>415</v>
      </c>
      <c r="O505" s="182" t="s">
        <v>72</v>
      </c>
      <c r="P505" s="182" t="s">
        <v>420</v>
      </c>
      <c r="Q505" s="296">
        <v>898.6</v>
      </c>
      <c r="R505" s="297"/>
      <c r="S505" s="296">
        <v>898.6</v>
      </c>
      <c r="T505" s="296">
        <v>898.6</v>
      </c>
    </row>
    <row r="506" spans="9:20" ht="30">
      <c r="I506" s="324" t="s">
        <v>144</v>
      </c>
      <c r="J506" s="181"/>
      <c r="K506" s="142" t="s">
        <v>553</v>
      </c>
      <c r="L506" s="181"/>
      <c r="M506" s="182" t="s">
        <v>414</v>
      </c>
      <c r="N506" s="182" t="s">
        <v>415</v>
      </c>
      <c r="O506" s="182" t="s">
        <v>70</v>
      </c>
      <c r="P506" s="182" t="s">
        <v>159</v>
      </c>
      <c r="Q506" s="296">
        <v>1330.9</v>
      </c>
      <c r="R506" s="297"/>
      <c r="S506" s="296">
        <v>1811.2</v>
      </c>
      <c r="T506" s="296">
        <v>2324</v>
      </c>
    </row>
    <row r="507" spans="9:20" ht="30">
      <c r="I507" s="324" t="s">
        <v>144</v>
      </c>
      <c r="J507" s="181"/>
      <c r="K507" s="142" t="s">
        <v>553</v>
      </c>
      <c r="L507" s="181"/>
      <c r="M507" s="182" t="s">
        <v>414</v>
      </c>
      <c r="N507" s="182" t="s">
        <v>415</v>
      </c>
      <c r="O507" s="182" t="s">
        <v>415</v>
      </c>
      <c r="P507" s="182" t="s">
        <v>159</v>
      </c>
      <c r="Q507" s="296">
        <v>1600</v>
      </c>
      <c r="R507" s="297"/>
      <c r="S507" s="296">
        <v>1600</v>
      </c>
      <c r="T507" s="296">
        <v>1600</v>
      </c>
    </row>
    <row r="508" spans="9:20" ht="15">
      <c r="I508" s="225" t="s">
        <v>163</v>
      </c>
      <c r="J508" s="181"/>
      <c r="K508" s="142" t="s">
        <v>553</v>
      </c>
      <c r="L508" s="181"/>
      <c r="M508" s="182" t="s">
        <v>414</v>
      </c>
      <c r="N508" s="182" t="s">
        <v>415</v>
      </c>
      <c r="O508" s="182" t="s">
        <v>416</v>
      </c>
      <c r="P508" s="182" t="s">
        <v>164</v>
      </c>
      <c r="Q508" s="296">
        <v>2336.6999999999998</v>
      </c>
      <c r="R508" s="297"/>
      <c r="S508" s="296">
        <v>2336.8000000000002</v>
      </c>
      <c r="T508" s="296">
        <v>2336.8000000000002</v>
      </c>
    </row>
    <row r="509" spans="9:20" ht="30">
      <c r="I509" s="324" t="s">
        <v>144</v>
      </c>
      <c r="J509" s="181"/>
      <c r="K509" s="142" t="s">
        <v>553</v>
      </c>
      <c r="L509" s="181"/>
      <c r="M509" s="182" t="s">
        <v>417</v>
      </c>
      <c r="N509" s="182" t="s">
        <v>415</v>
      </c>
      <c r="O509" s="182" t="s">
        <v>70</v>
      </c>
      <c r="P509" s="182" t="s">
        <v>159</v>
      </c>
      <c r="Q509" s="296">
        <v>1536.1</v>
      </c>
      <c r="R509" s="297"/>
      <c r="S509" s="296">
        <v>1717</v>
      </c>
      <c r="T509" s="296">
        <v>2446.4</v>
      </c>
    </row>
    <row r="510" spans="9:20" ht="30">
      <c r="I510" s="225" t="s">
        <v>419</v>
      </c>
      <c r="J510" s="181"/>
      <c r="K510" s="142" t="s">
        <v>553</v>
      </c>
      <c r="L510" s="181"/>
      <c r="M510" s="182" t="s">
        <v>417</v>
      </c>
      <c r="N510" s="182" t="s">
        <v>418</v>
      </c>
      <c r="O510" s="182" t="s">
        <v>331</v>
      </c>
      <c r="P510" s="182" t="s">
        <v>420</v>
      </c>
      <c r="Q510" s="296">
        <v>4816.2</v>
      </c>
      <c r="R510" s="297"/>
      <c r="S510" s="296">
        <v>6498.7</v>
      </c>
      <c r="T510" s="296">
        <v>7759.3</v>
      </c>
    </row>
    <row r="511" spans="9:20" ht="15">
      <c r="I511" s="173" t="s">
        <v>318</v>
      </c>
      <c r="J511" s="181"/>
      <c r="K511" s="142" t="s">
        <v>553</v>
      </c>
      <c r="L511" s="181"/>
      <c r="M511" s="182" t="s">
        <v>334</v>
      </c>
      <c r="N511" s="394" t="s">
        <v>345</v>
      </c>
      <c r="O511" s="388">
        <v>2</v>
      </c>
      <c r="P511" s="182" t="s">
        <v>342</v>
      </c>
      <c r="Q511" s="296">
        <v>2583</v>
      </c>
      <c r="R511" s="297"/>
      <c r="S511" s="296">
        <v>0</v>
      </c>
      <c r="T511" s="296">
        <v>0</v>
      </c>
    </row>
    <row r="512" spans="9:20" ht="15">
      <c r="I512" s="104" t="s">
        <v>549</v>
      </c>
      <c r="J512" s="181"/>
      <c r="K512" s="169" t="s">
        <v>360</v>
      </c>
      <c r="L512" s="181"/>
      <c r="M512" s="182"/>
      <c r="N512" s="182"/>
      <c r="O512" s="182"/>
      <c r="P512" s="182"/>
      <c r="Q512" s="296">
        <f>Q513</f>
        <v>0</v>
      </c>
      <c r="R512" s="297"/>
      <c r="S512" s="296">
        <f t="shared" ref="S512:T514" si="143">S513</f>
        <v>0</v>
      </c>
      <c r="T512" s="296">
        <f t="shared" si="143"/>
        <v>0</v>
      </c>
    </row>
    <row r="513" spans="9:24" ht="15">
      <c r="I513" s="114" t="s">
        <v>338</v>
      </c>
      <c r="J513" s="181"/>
      <c r="K513" s="169" t="s">
        <v>346</v>
      </c>
      <c r="L513" s="265"/>
      <c r="M513" s="269"/>
      <c r="N513" s="269"/>
      <c r="O513" s="269"/>
      <c r="P513" s="269"/>
      <c r="Q513" s="298">
        <f>Q514</f>
        <v>0</v>
      </c>
      <c r="R513" s="299"/>
      <c r="S513" s="298">
        <f t="shared" si="143"/>
        <v>0</v>
      </c>
      <c r="T513" s="298">
        <f t="shared" si="143"/>
        <v>0</v>
      </c>
    </row>
    <row r="514" spans="9:24" ht="15">
      <c r="I514" s="104" t="s">
        <v>321</v>
      </c>
      <c r="J514" s="181"/>
      <c r="K514" s="142" t="s">
        <v>347</v>
      </c>
      <c r="L514" s="181"/>
      <c r="M514" s="182"/>
      <c r="N514" s="182"/>
      <c r="O514" s="182"/>
      <c r="P514" s="182"/>
      <c r="Q514" s="296">
        <f>Q515</f>
        <v>0</v>
      </c>
      <c r="R514" s="297"/>
      <c r="S514" s="296">
        <f t="shared" si="143"/>
        <v>0</v>
      </c>
      <c r="T514" s="296">
        <f t="shared" si="143"/>
        <v>0</v>
      </c>
    </row>
    <row r="515" spans="9:24" ht="15">
      <c r="I515" s="104" t="s">
        <v>322</v>
      </c>
      <c r="J515" s="181"/>
      <c r="K515" s="142" t="s">
        <v>347</v>
      </c>
      <c r="L515" s="181"/>
      <c r="M515" s="182" t="s">
        <v>69</v>
      </c>
      <c r="N515" s="182" t="s">
        <v>348</v>
      </c>
      <c r="O515" s="182" t="s">
        <v>331</v>
      </c>
      <c r="P515" s="182" t="s">
        <v>349</v>
      </c>
      <c r="Q515" s="296"/>
      <c r="R515" s="297"/>
      <c r="S515" s="296"/>
      <c r="T515" s="296"/>
    </row>
    <row r="516" spans="9:24" ht="30">
      <c r="I516" s="50" t="s">
        <v>550</v>
      </c>
      <c r="J516" s="181"/>
      <c r="K516" s="155" t="s">
        <v>326</v>
      </c>
      <c r="L516" s="181"/>
      <c r="M516" s="182"/>
      <c r="N516" s="182"/>
      <c r="O516" s="182"/>
      <c r="P516" s="182"/>
      <c r="Q516" s="296">
        <f>Q517</f>
        <v>7516.3</v>
      </c>
      <c r="R516" s="297"/>
      <c r="S516" s="296">
        <f>S517</f>
        <v>7434.9</v>
      </c>
      <c r="T516" s="296">
        <f>T517</f>
        <v>7434.9</v>
      </c>
    </row>
    <row r="517" spans="9:24" ht="75">
      <c r="I517" s="113" t="s">
        <v>31</v>
      </c>
      <c r="J517" s="181"/>
      <c r="K517" s="261" t="s">
        <v>327</v>
      </c>
      <c r="L517" s="265"/>
      <c r="M517" s="269"/>
      <c r="N517" s="269"/>
      <c r="O517" s="269"/>
      <c r="P517" s="269"/>
      <c r="Q517" s="300">
        <f>Q518+Q524+Q527+Q522</f>
        <v>7516.3</v>
      </c>
      <c r="R517" s="301"/>
      <c r="S517" s="300">
        <f t="shared" ref="S517:T517" si="144">S518+S524+S527+S522</f>
        <v>7434.9</v>
      </c>
      <c r="T517" s="300">
        <f t="shared" si="144"/>
        <v>7434.9</v>
      </c>
    </row>
    <row r="518" spans="9:24" ht="15">
      <c r="I518" s="23" t="s">
        <v>323</v>
      </c>
      <c r="J518" s="181"/>
      <c r="K518" s="155" t="s">
        <v>328</v>
      </c>
      <c r="L518" s="181"/>
      <c r="M518" s="182"/>
      <c r="N518" s="182"/>
      <c r="O518" s="182"/>
      <c r="P518" s="182"/>
      <c r="Q518" s="302">
        <f>Q519+Q520+Q521</f>
        <v>5383.7</v>
      </c>
      <c r="R518" s="303"/>
      <c r="S518" s="302">
        <f>S519+S520+S521</f>
        <v>5620.4</v>
      </c>
      <c r="T518" s="302">
        <f>T519+T520+T521</f>
        <v>5620.4</v>
      </c>
    </row>
    <row r="519" spans="9:24" ht="15">
      <c r="I519" s="23" t="s">
        <v>266</v>
      </c>
      <c r="J519" s="181"/>
      <c r="K519" s="202" t="s">
        <v>328</v>
      </c>
      <c r="L519" s="181"/>
      <c r="M519" s="182">
        <v>255</v>
      </c>
      <c r="N519" s="182" t="s">
        <v>331</v>
      </c>
      <c r="O519" s="182" t="s">
        <v>332</v>
      </c>
      <c r="P519" s="182" t="s">
        <v>333</v>
      </c>
      <c r="Q519" s="302">
        <v>5019.8</v>
      </c>
      <c r="R519" s="302"/>
      <c r="S519" s="302">
        <v>5276.5</v>
      </c>
      <c r="T519" s="302">
        <v>5276.5</v>
      </c>
    </row>
    <row r="520" spans="9:24" ht="30">
      <c r="I520" s="23" t="s">
        <v>73</v>
      </c>
      <c r="J520" s="181"/>
      <c r="K520" s="155" t="s">
        <v>328</v>
      </c>
      <c r="L520" s="181"/>
      <c r="M520" s="182">
        <v>255</v>
      </c>
      <c r="N520" s="182" t="s">
        <v>331</v>
      </c>
      <c r="O520" s="182" t="s">
        <v>332</v>
      </c>
      <c r="P520" s="182" t="s">
        <v>86</v>
      </c>
      <c r="Q520" s="302">
        <v>343.9</v>
      </c>
      <c r="R520" s="303"/>
      <c r="S520" s="302">
        <v>343.9</v>
      </c>
      <c r="T520" s="302">
        <v>343.9</v>
      </c>
    </row>
    <row r="521" spans="9:24" ht="18">
      <c r="I521" s="23" t="s">
        <v>83</v>
      </c>
      <c r="J521" s="181"/>
      <c r="K521" s="202" t="s">
        <v>328</v>
      </c>
      <c r="L521" s="181"/>
      <c r="M521" s="182">
        <v>255</v>
      </c>
      <c r="N521" s="182" t="s">
        <v>331</v>
      </c>
      <c r="O521" s="182" t="s">
        <v>332</v>
      </c>
      <c r="P521" s="182" t="s">
        <v>87</v>
      </c>
      <c r="Q521" s="302">
        <v>20</v>
      </c>
      <c r="R521" s="302"/>
      <c r="S521" s="302">
        <v>0</v>
      </c>
      <c r="T521" s="302">
        <v>0</v>
      </c>
      <c r="X521" s="379"/>
    </row>
    <row r="522" spans="9:24" ht="30">
      <c r="I522" s="23" t="s">
        <v>495</v>
      </c>
      <c r="J522" s="181"/>
      <c r="K522" s="202" t="s">
        <v>497</v>
      </c>
      <c r="L522" s="181"/>
      <c r="M522" s="182"/>
      <c r="N522" s="182"/>
      <c r="O522" s="182"/>
      <c r="P522" s="182"/>
      <c r="Q522" s="302">
        <f>Q523</f>
        <v>33.299999999999997</v>
      </c>
      <c r="R522" s="303"/>
      <c r="S522" s="302">
        <f t="shared" ref="S522:T522" si="145">S523</f>
        <v>33.299999999999997</v>
      </c>
      <c r="T522" s="302">
        <f t="shared" si="145"/>
        <v>33.299999999999997</v>
      </c>
    </row>
    <row r="523" spans="9:24" ht="15">
      <c r="I523" s="23" t="s">
        <v>266</v>
      </c>
      <c r="J523" s="181"/>
      <c r="K523" s="202" t="s">
        <v>497</v>
      </c>
      <c r="L523" s="181"/>
      <c r="M523" s="182" t="s">
        <v>334</v>
      </c>
      <c r="N523" s="182" t="s">
        <v>331</v>
      </c>
      <c r="O523" s="182" t="s">
        <v>332</v>
      </c>
      <c r="P523" s="182" t="s">
        <v>333</v>
      </c>
      <c r="Q523" s="302">
        <v>33.299999999999997</v>
      </c>
      <c r="R523" s="303"/>
      <c r="S523" s="302">
        <v>33.299999999999997</v>
      </c>
      <c r="T523" s="302">
        <v>33.299999999999997</v>
      </c>
    </row>
    <row r="524" spans="9:24" ht="45">
      <c r="I524" s="23" t="s">
        <v>324</v>
      </c>
      <c r="J524" s="181"/>
      <c r="K524" s="155" t="s">
        <v>329</v>
      </c>
      <c r="L524" s="181"/>
      <c r="M524" s="182"/>
      <c r="N524" s="182"/>
      <c r="O524" s="182"/>
      <c r="P524" s="182"/>
      <c r="Q524" s="302">
        <f>Q525+Q526</f>
        <v>1783.4</v>
      </c>
      <c r="R524" s="303"/>
      <c r="S524" s="302">
        <f>S525+S526</f>
        <v>1515.8000000000002</v>
      </c>
      <c r="T524" s="302">
        <f>T525+T526</f>
        <v>1515.8000000000002</v>
      </c>
    </row>
    <row r="525" spans="9:24" ht="15">
      <c r="I525" s="23" t="s">
        <v>266</v>
      </c>
      <c r="J525" s="181"/>
      <c r="K525" s="155" t="s">
        <v>329</v>
      </c>
      <c r="L525" s="181"/>
      <c r="M525" s="182" t="s">
        <v>334</v>
      </c>
      <c r="N525" s="182" t="s">
        <v>331</v>
      </c>
      <c r="O525" s="182" t="s">
        <v>332</v>
      </c>
      <c r="P525" s="182" t="s">
        <v>333</v>
      </c>
      <c r="Q525" s="302">
        <v>1605.5</v>
      </c>
      <c r="R525" s="303"/>
      <c r="S525" s="302">
        <v>1337.9</v>
      </c>
      <c r="T525" s="302">
        <v>1337.9</v>
      </c>
    </row>
    <row r="526" spans="9:24" ht="30">
      <c r="I526" s="23" t="s">
        <v>73</v>
      </c>
      <c r="J526" s="181"/>
      <c r="K526" s="155" t="s">
        <v>329</v>
      </c>
      <c r="L526" s="181"/>
      <c r="M526" s="182" t="s">
        <v>334</v>
      </c>
      <c r="N526" s="182" t="s">
        <v>331</v>
      </c>
      <c r="O526" s="182" t="s">
        <v>332</v>
      </c>
      <c r="P526" s="182" t="s">
        <v>86</v>
      </c>
      <c r="Q526" s="302">
        <v>177.9</v>
      </c>
      <c r="R526" s="303"/>
      <c r="S526" s="302">
        <v>177.9</v>
      </c>
      <c r="T526" s="302">
        <v>177.9</v>
      </c>
    </row>
    <row r="527" spans="9:24" ht="30">
      <c r="I527" s="23" t="s">
        <v>325</v>
      </c>
      <c r="J527" s="181"/>
      <c r="K527" s="155" t="s">
        <v>330</v>
      </c>
      <c r="L527" s="181"/>
      <c r="M527" s="182"/>
      <c r="N527" s="182"/>
      <c r="O527" s="182"/>
      <c r="P527" s="182"/>
      <c r="Q527" s="302">
        <f>Q528+Q529</f>
        <v>315.89999999999998</v>
      </c>
      <c r="R527" s="303"/>
      <c r="S527" s="302">
        <f t="shared" ref="S527:T527" si="146">S528+S529</f>
        <v>265.39999999999998</v>
      </c>
      <c r="T527" s="302">
        <f t="shared" si="146"/>
        <v>265.39999999999998</v>
      </c>
    </row>
    <row r="528" spans="9:24" ht="15">
      <c r="I528" s="23" t="s">
        <v>266</v>
      </c>
      <c r="J528" s="181"/>
      <c r="K528" s="155" t="s">
        <v>330</v>
      </c>
      <c r="L528" s="181"/>
      <c r="M528" s="182" t="s">
        <v>334</v>
      </c>
      <c r="N528" s="182" t="s">
        <v>331</v>
      </c>
      <c r="O528" s="182" t="s">
        <v>332</v>
      </c>
      <c r="P528" s="182" t="s">
        <v>333</v>
      </c>
      <c r="Q528" s="302">
        <v>303.2</v>
      </c>
      <c r="R528" s="303"/>
      <c r="S528" s="302">
        <v>252.7</v>
      </c>
      <c r="T528" s="302">
        <v>252.7</v>
      </c>
    </row>
    <row r="529" spans="9:20" ht="33" customHeight="1">
      <c r="I529" s="23" t="s">
        <v>73</v>
      </c>
      <c r="J529" s="181"/>
      <c r="K529" s="155" t="s">
        <v>330</v>
      </c>
      <c r="L529" s="181"/>
      <c r="M529" s="182" t="s">
        <v>334</v>
      </c>
      <c r="N529" s="182" t="s">
        <v>331</v>
      </c>
      <c r="O529" s="182" t="s">
        <v>332</v>
      </c>
      <c r="P529" s="182" t="s">
        <v>86</v>
      </c>
      <c r="Q529" s="302">
        <v>12.7</v>
      </c>
      <c r="R529" s="303"/>
      <c r="S529" s="302">
        <v>12.7</v>
      </c>
      <c r="T529" s="302">
        <v>12.7</v>
      </c>
    </row>
    <row r="530" spans="9:20" ht="15.75">
      <c r="I530" s="305" t="s">
        <v>362</v>
      </c>
      <c r="J530" s="305"/>
      <c r="K530" s="305"/>
      <c r="L530" s="305"/>
      <c r="M530" s="305"/>
      <c r="N530" s="305"/>
      <c r="O530" s="305"/>
      <c r="P530" s="305"/>
      <c r="Q530" s="306">
        <f>Q19+Q114+Q150+Q204+Q313+Q349+Q389+Q474</f>
        <v>439733.7</v>
      </c>
      <c r="R530" s="306" t="e">
        <f>#REF!+R19+R114+R150+R204+R313+R349+R389+R474</f>
        <v>#REF!</v>
      </c>
      <c r="S530" s="306">
        <f t="shared" ref="S530:T530" si="147">S19+S114+S150+S204+S313+S349+S389+S474</f>
        <v>412468</v>
      </c>
      <c r="T530" s="306">
        <f t="shared" si="147"/>
        <v>548093.79999999993</v>
      </c>
    </row>
    <row r="531" spans="9:20" ht="15.75">
      <c r="I531" s="7"/>
      <c r="J531" s="7"/>
      <c r="K531" s="7"/>
      <c r="L531" s="7"/>
      <c r="M531" s="7"/>
      <c r="N531" s="7"/>
      <c r="O531" s="7"/>
      <c r="P531" s="7"/>
      <c r="Q531" s="7"/>
      <c r="T531" s="378" t="s">
        <v>602</v>
      </c>
    </row>
    <row r="532" spans="9:20" ht="15">
      <c r="I532" s="7"/>
      <c r="J532" s="7"/>
      <c r="K532" s="7"/>
      <c r="L532" s="7"/>
      <c r="M532" s="7"/>
      <c r="N532" s="7"/>
      <c r="O532" s="7"/>
      <c r="P532" s="7"/>
      <c r="Q532" s="7"/>
    </row>
    <row r="533" spans="9:20" ht="15">
      <c r="I533" s="7"/>
      <c r="J533" s="7"/>
      <c r="K533" s="7"/>
      <c r="L533" s="7"/>
      <c r="M533" s="7"/>
      <c r="N533" s="7"/>
      <c r="O533" s="7"/>
      <c r="P533" s="7"/>
      <c r="Q533" s="362"/>
      <c r="S533" s="362"/>
      <c r="T533" s="362"/>
    </row>
    <row r="534" spans="9:20" ht="15">
      <c r="I534" s="7"/>
      <c r="J534" s="7"/>
      <c r="K534" s="7"/>
      <c r="L534" s="7"/>
      <c r="M534" s="7"/>
      <c r="N534" s="7"/>
      <c r="O534" s="7"/>
      <c r="P534" s="7"/>
      <c r="Q534" s="7"/>
    </row>
    <row r="535" spans="9:20" ht="15">
      <c r="I535" s="7"/>
      <c r="J535" s="7"/>
      <c r="K535" s="7"/>
      <c r="L535" s="7"/>
      <c r="M535" s="7"/>
      <c r="N535" s="7"/>
      <c r="O535" s="7"/>
      <c r="P535" s="7"/>
      <c r="Q535" s="362"/>
      <c r="S535" s="7"/>
      <c r="T535" s="386"/>
    </row>
    <row r="536" spans="9:20" ht="15">
      <c r="I536" s="7"/>
      <c r="J536" s="7"/>
      <c r="K536" s="7"/>
      <c r="L536" s="7"/>
      <c r="M536" s="7"/>
      <c r="N536" s="7"/>
      <c r="O536" s="7"/>
      <c r="P536" s="7" t="s">
        <v>488</v>
      </c>
      <c r="Q536" s="362">
        <v>439733.7</v>
      </c>
      <c r="S536" s="7">
        <v>410120.7</v>
      </c>
      <c r="T536" s="386">
        <v>548093.80000000005</v>
      </c>
    </row>
    <row r="537" spans="9:20" ht="15">
      <c r="I537" s="7"/>
      <c r="J537" s="7"/>
      <c r="K537" s="7"/>
      <c r="L537" s="7"/>
      <c r="M537" s="7"/>
      <c r="N537" s="7"/>
      <c r="O537" s="7"/>
      <c r="P537" s="7"/>
      <c r="Q537" s="7"/>
      <c r="S537" s="7"/>
      <c r="T537" s="386"/>
    </row>
    <row r="538" spans="9:20" ht="15">
      <c r="I538" s="7"/>
      <c r="J538" s="7"/>
      <c r="K538" s="7"/>
      <c r="L538" s="7"/>
      <c r="M538" s="7"/>
      <c r="N538" s="7"/>
      <c r="O538" s="7"/>
      <c r="P538" s="7"/>
      <c r="Q538" s="7"/>
      <c r="S538" s="7"/>
      <c r="T538" s="386"/>
    </row>
    <row r="539" spans="9:20" ht="15">
      <c r="I539" s="7"/>
      <c r="J539" s="7"/>
      <c r="K539" s="7"/>
      <c r="L539" s="7"/>
      <c r="M539" s="7"/>
      <c r="N539" s="7"/>
      <c r="O539" s="7"/>
      <c r="P539" s="7"/>
      <c r="Q539" s="362">
        <f>Q530-Q536</f>
        <v>0</v>
      </c>
      <c r="S539" s="362">
        <f>S530-S536</f>
        <v>2347.2999999999884</v>
      </c>
      <c r="T539" s="362">
        <f>T530-T536</f>
        <v>0</v>
      </c>
    </row>
    <row r="540" spans="9:20" ht="15">
      <c r="I540" s="7"/>
      <c r="J540" s="7"/>
      <c r="K540" s="7"/>
      <c r="L540" s="7"/>
      <c r="M540" s="7"/>
      <c r="N540" s="7"/>
      <c r="O540" s="7"/>
      <c r="P540" s="7"/>
      <c r="Q540" s="7"/>
    </row>
    <row r="541" spans="9:20" ht="15">
      <c r="I541" s="7"/>
      <c r="J541" s="7"/>
      <c r="K541" s="7"/>
      <c r="L541" s="7"/>
      <c r="M541" s="7"/>
      <c r="N541" s="7"/>
      <c r="O541" s="7"/>
      <c r="P541" s="7"/>
      <c r="Q541" s="7"/>
    </row>
    <row r="542" spans="9:20" ht="15">
      <c r="I542" s="7"/>
      <c r="J542" s="7"/>
      <c r="K542" s="7"/>
      <c r="L542" s="7"/>
      <c r="M542" s="7"/>
      <c r="N542" s="7"/>
      <c r="O542" s="7"/>
      <c r="P542" s="7"/>
      <c r="Q542" s="7"/>
    </row>
    <row r="543" spans="9:20" ht="15">
      <c r="I543" s="7"/>
      <c r="J543" s="7"/>
      <c r="K543" s="7"/>
      <c r="L543" s="7"/>
      <c r="M543" s="7"/>
      <c r="N543" s="7"/>
      <c r="O543" s="7"/>
      <c r="P543" s="7"/>
      <c r="Q543" s="7"/>
    </row>
    <row r="544" spans="9:20" ht="15">
      <c r="I544" s="7"/>
      <c r="J544" s="7"/>
      <c r="K544" s="7"/>
      <c r="L544" s="7"/>
      <c r="M544" s="7"/>
      <c r="N544" s="7"/>
      <c r="O544" s="7"/>
      <c r="P544" s="7"/>
      <c r="Q544" s="7"/>
    </row>
    <row r="545" spans="9:17" ht="15">
      <c r="I545" s="7"/>
      <c r="J545" s="7"/>
      <c r="K545" s="7"/>
      <c r="L545" s="7"/>
      <c r="M545" s="7"/>
      <c r="N545" s="7"/>
      <c r="O545" s="7"/>
      <c r="P545" s="7"/>
      <c r="Q545" s="7"/>
    </row>
    <row r="546" spans="9:17" ht="15">
      <c r="I546" s="7"/>
      <c r="J546" s="7"/>
      <c r="K546" s="7"/>
      <c r="L546" s="7"/>
      <c r="M546" s="7"/>
      <c r="N546" s="7"/>
      <c r="O546" s="7"/>
      <c r="P546" s="7"/>
      <c r="Q546" s="7"/>
    </row>
    <row r="547" spans="9:17" ht="15">
      <c r="I547" s="7"/>
      <c r="J547" s="7"/>
      <c r="K547" s="7"/>
      <c r="L547" s="7"/>
      <c r="M547" s="7"/>
      <c r="N547" s="7"/>
      <c r="O547" s="7"/>
      <c r="P547" s="7"/>
      <c r="Q547" s="7"/>
    </row>
    <row r="548" spans="9:17" ht="15">
      <c r="I548" s="7"/>
      <c r="J548" s="7"/>
      <c r="K548" s="7"/>
      <c r="L548" s="7"/>
      <c r="M548" s="7"/>
      <c r="N548" s="7"/>
      <c r="O548" s="7"/>
      <c r="P548" s="7"/>
      <c r="Q548" s="7"/>
    </row>
    <row r="549" spans="9:17" ht="15">
      <c r="I549" s="7"/>
      <c r="J549" s="7"/>
      <c r="K549" s="7"/>
      <c r="L549" s="7"/>
      <c r="M549" s="7"/>
      <c r="N549" s="7"/>
      <c r="O549" s="7"/>
      <c r="P549" s="7"/>
      <c r="Q549" s="7"/>
    </row>
    <row r="550" spans="9:17" ht="15">
      <c r="I550" s="7"/>
      <c r="J550" s="7"/>
      <c r="K550" s="7"/>
      <c r="L550" s="7"/>
      <c r="M550" s="7"/>
      <c r="N550" s="7"/>
      <c r="O550" s="7"/>
      <c r="P550" s="7"/>
      <c r="Q550" s="7"/>
    </row>
    <row r="551" spans="9:17" ht="15">
      <c r="I551" s="7"/>
      <c r="J551" s="7"/>
      <c r="K551" s="7"/>
      <c r="L551" s="7"/>
      <c r="M551" s="7"/>
      <c r="N551" s="7"/>
      <c r="O551" s="7"/>
      <c r="P551" s="7"/>
      <c r="Q551" s="7"/>
    </row>
    <row r="552" spans="9:17" ht="15">
      <c r="I552" s="7"/>
      <c r="J552" s="7"/>
      <c r="K552" s="7"/>
      <c r="L552" s="7"/>
      <c r="M552" s="7"/>
      <c r="N552" s="7"/>
      <c r="O552" s="7"/>
      <c r="P552" s="7"/>
      <c r="Q552" s="7"/>
    </row>
    <row r="553" spans="9:17" ht="15">
      <c r="I553" s="7"/>
      <c r="J553" s="7"/>
      <c r="K553" s="7"/>
      <c r="L553" s="7"/>
      <c r="M553" s="7"/>
      <c r="N553" s="7"/>
      <c r="O553" s="7"/>
      <c r="P553" s="7"/>
      <c r="Q553" s="7"/>
    </row>
    <row r="554" spans="9:17" ht="15">
      <c r="I554" s="7"/>
      <c r="J554" s="7"/>
      <c r="K554" s="7"/>
      <c r="L554" s="7"/>
      <c r="M554" s="7"/>
      <c r="N554" s="7"/>
      <c r="O554" s="7"/>
      <c r="P554" s="7"/>
      <c r="Q554" s="7"/>
    </row>
    <row r="555" spans="9:17" ht="15">
      <c r="I555" s="7"/>
      <c r="J555" s="7"/>
      <c r="K555" s="7"/>
      <c r="L555" s="7"/>
      <c r="M555" s="7"/>
      <c r="N555" s="7"/>
      <c r="O555" s="7"/>
      <c r="P555" s="7"/>
      <c r="Q555" s="7"/>
    </row>
    <row r="556" spans="9:17" ht="15">
      <c r="I556" s="7"/>
      <c r="J556" s="7"/>
      <c r="K556" s="7"/>
      <c r="L556" s="7"/>
      <c r="M556" s="7"/>
      <c r="N556" s="7"/>
      <c r="O556" s="7"/>
      <c r="P556" s="7"/>
      <c r="Q556" s="7"/>
    </row>
    <row r="557" spans="9:17" ht="15">
      <c r="I557" s="7"/>
      <c r="J557" s="7"/>
      <c r="K557" s="7"/>
      <c r="L557" s="7"/>
      <c r="M557" s="7"/>
      <c r="N557" s="7"/>
      <c r="O557" s="7"/>
      <c r="P557" s="7"/>
      <c r="Q557" s="7"/>
    </row>
    <row r="558" spans="9:17" ht="15">
      <c r="I558" s="7"/>
      <c r="J558" s="7"/>
      <c r="K558" s="7"/>
      <c r="L558" s="7"/>
      <c r="M558" s="7"/>
      <c r="N558" s="7"/>
      <c r="O558" s="7"/>
      <c r="P558" s="7"/>
      <c r="Q558" s="7"/>
    </row>
    <row r="559" spans="9:17" ht="15">
      <c r="I559" s="7"/>
      <c r="J559" s="7"/>
      <c r="K559" s="7"/>
      <c r="L559" s="7"/>
      <c r="M559" s="7"/>
      <c r="N559" s="7"/>
      <c r="O559" s="7"/>
      <c r="P559" s="7"/>
      <c r="Q559" s="7"/>
    </row>
    <row r="560" spans="9:17" ht="15">
      <c r="I560" s="7"/>
      <c r="J560" s="7"/>
      <c r="K560" s="7"/>
      <c r="L560" s="7"/>
      <c r="M560" s="7"/>
      <c r="N560" s="7"/>
      <c r="O560" s="7"/>
      <c r="P560" s="7"/>
      <c r="Q560" s="7"/>
    </row>
    <row r="561" spans="9:17" ht="15">
      <c r="I561" s="7"/>
      <c r="J561" s="7"/>
      <c r="K561" s="7"/>
      <c r="L561" s="7"/>
      <c r="M561" s="7"/>
      <c r="N561" s="7"/>
      <c r="O561" s="7"/>
      <c r="P561" s="7"/>
      <c r="Q561" s="7"/>
    </row>
    <row r="562" spans="9:17" ht="15">
      <c r="I562" s="7"/>
      <c r="J562" s="7"/>
      <c r="K562" s="7"/>
      <c r="L562" s="7"/>
      <c r="M562" s="7"/>
      <c r="N562" s="7"/>
      <c r="O562" s="7"/>
      <c r="P562" s="7"/>
      <c r="Q562" s="7"/>
    </row>
    <row r="563" spans="9:17" ht="15">
      <c r="I563" s="7"/>
      <c r="J563" s="7"/>
      <c r="K563" s="7"/>
      <c r="L563" s="7"/>
      <c r="M563" s="7"/>
      <c r="N563" s="7"/>
      <c r="O563" s="7"/>
      <c r="P563" s="7"/>
      <c r="Q563" s="7"/>
    </row>
    <row r="564" spans="9:17" ht="15">
      <c r="I564" s="7"/>
      <c r="J564" s="7"/>
      <c r="K564" s="7"/>
      <c r="L564" s="7"/>
      <c r="M564" s="7"/>
      <c r="N564" s="7"/>
      <c r="O564" s="7"/>
      <c r="P564" s="7"/>
      <c r="Q564" s="7"/>
    </row>
    <row r="565" spans="9:17" ht="15">
      <c r="I565" s="7"/>
      <c r="J565" s="7"/>
      <c r="K565" s="7"/>
      <c r="L565" s="7"/>
      <c r="M565" s="7"/>
      <c r="N565" s="7"/>
      <c r="O565" s="7"/>
      <c r="P565" s="7"/>
      <c r="Q565" s="7"/>
    </row>
    <row r="566" spans="9:17" ht="15">
      <c r="I566" s="7"/>
      <c r="J566" s="7"/>
      <c r="K566" s="7"/>
      <c r="L566" s="7"/>
      <c r="M566" s="7"/>
      <c r="N566" s="7"/>
      <c r="O566" s="7"/>
      <c r="P566" s="7"/>
      <c r="Q566" s="7"/>
    </row>
    <row r="567" spans="9:17" ht="15">
      <c r="I567" s="7"/>
      <c r="J567" s="7"/>
      <c r="K567" s="7"/>
      <c r="L567" s="7"/>
      <c r="M567" s="7"/>
      <c r="N567" s="7"/>
      <c r="O567" s="7"/>
      <c r="P567" s="7"/>
      <c r="Q567" s="7"/>
    </row>
    <row r="568" spans="9:17" ht="15">
      <c r="I568" s="7"/>
      <c r="J568" s="7"/>
      <c r="K568" s="7"/>
      <c r="L568" s="7"/>
      <c r="M568" s="7"/>
      <c r="N568" s="7"/>
      <c r="O568" s="7"/>
      <c r="P568" s="7"/>
      <c r="Q568" s="7"/>
    </row>
    <row r="569" spans="9:17" ht="15">
      <c r="I569" s="7"/>
      <c r="J569" s="7"/>
      <c r="K569" s="7"/>
      <c r="L569" s="7"/>
      <c r="M569" s="7"/>
      <c r="N569" s="7"/>
      <c r="O569" s="7"/>
      <c r="P569" s="7"/>
      <c r="Q569" s="7"/>
    </row>
    <row r="570" spans="9:17" ht="15">
      <c r="I570" s="7"/>
      <c r="J570" s="7"/>
      <c r="K570" s="7"/>
      <c r="L570" s="7"/>
      <c r="M570" s="7"/>
      <c r="N570" s="7"/>
      <c r="O570" s="7"/>
      <c r="P570" s="7"/>
      <c r="Q570" s="7"/>
    </row>
    <row r="571" spans="9:17" ht="15">
      <c r="I571" s="7"/>
      <c r="J571" s="7"/>
      <c r="K571" s="7"/>
      <c r="L571" s="7"/>
      <c r="M571" s="7"/>
      <c r="N571" s="7"/>
      <c r="O571" s="7"/>
      <c r="P571" s="7"/>
      <c r="Q571" s="7"/>
    </row>
    <row r="572" spans="9:17" ht="15">
      <c r="I572" s="7"/>
      <c r="J572" s="7"/>
      <c r="K572" s="7"/>
      <c r="L572" s="7"/>
      <c r="M572" s="7"/>
      <c r="N572" s="7"/>
      <c r="O572" s="7"/>
      <c r="P572" s="7"/>
      <c r="Q572" s="7"/>
    </row>
    <row r="573" spans="9:17" ht="15">
      <c r="I573" s="7"/>
      <c r="J573" s="7"/>
      <c r="K573" s="7"/>
      <c r="L573" s="7"/>
      <c r="M573" s="7"/>
      <c r="N573" s="7"/>
      <c r="O573" s="7"/>
      <c r="P573" s="7"/>
      <c r="Q573" s="7"/>
    </row>
    <row r="574" spans="9:17" ht="15">
      <c r="I574" s="7"/>
      <c r="J574" s="7"/>
      <c r="K574" s="7"/>
      <c r="L574" s="7"/>
      <c r="M574" s="7"/>
      <c r="N574" s="7"/>
      <c r="O574" s="7"/>
      <c r="P574" s="7"/>
      <c r="Q574" s="7"/>
    </row>
    <row r="575" spans="9:17" ht="15">
      <c r="I575" s="7"/>
      <c r="J575" s="7"/>
      <c r="K575" s="7"/>
      <c r="L575" s="7"/>
      <c r="M575" s="7"/>
      <c r="N575" s="7"/>
      <c r="O575" s="7"/>
      <c r="P575" s="7"/>
      <c r="Q575" s="7"/>
    </row>
    <row r="576" spans="9:17" ht="15">
      <c r="I576" s="7"/>
      <c r="J576" s="7"/>
      <c r="K576" s="7"/>
      <c r="L576" s="7"/>
      <c r="M576" s="7"/>
      <c r="N576" s="7"/>
      <c r="O576" s="7"/>
      <c r="P576" s="7"/>
      <c r="Q576" s="7"/>
    </row>
    <row r="577" spans="9:17" ht="15">
      <c r="I577" s="7"/>
      <c r="J577" s="7"/>
      <c r="K577" s="7"/>
      <c r="L577" s="7"/>
      <c r="M577" s="7"/>
      <c r="N577" s="7"/>
      <c r="O577" s="7"/>
      <c r="P577" s="7"/>
      <c r="Q577" s="7"/>
    </row>
    <row r="578" spans="9:17" ht="15">
      <c r="I578" s="7"/>
      <c r="J578" s="7"/>
      <c r="K578" s="7"/>
      <c r="L578" s="7"/>
      <c r="M578" s="7"/>
      <c r="N578" s="7"/>
      <c r="O578" s="7"/>
      <c r="P578" s="7"/>
      <c r="Q578" s="7"/>
    </row>
    <row r="579" spans="9:17" ht="15">
      <c r="I579" s="7"/>
      <c r="J579" s="7"/>
      <c r="K579" s="7"/>
      <c r="L579" s="7"/>
      <c r="M579" s="7"/>
      <c r="N579" s="7"/>
      <c r="O579" s="7"/>
      <c r="P579" s="7"/>
      <c r="Q579" s="7"/>
    </row>
    <row r="580" spans="9:17" ht="15">
      <c r="I580" s="7"/>
      <c r="J580" s="7"/>
      <c r="K580" s="7"/>
      <c r="L580" s="7"/>
      <c r="M580" s="7"/>
      <c r="N580" s="7"/>
      <c r="O580" s="7"/>
      <c r="P580" s="7"/>
      <c r="Q580" s="7"/>
    </row>
    <row r="581" spans="9:17" ht="15">
      <c r="I581" s="7"/>
      <c r="J581" s="7"/>
      <c r="K581" s="7"/>
      <c r="L581" s="7"/>
      <c r="M581" s="7"/>
      <c r="N581" s="7"/>
      <c r="O581" s="7"/>
      <c r="P581" s="7"/>
      <c r="Q581" s="7"/>
    </row>
    <row r="582" spans="9:17" ht="15">
      <c r="I582" s="7"/>
      <c r="J582" s="7"/>
      <c r="K582" s="7"/>
      <c r="L582" s="7"/>
      <c r="M582" s="7"/>
      <c r="N582" s="7"/>
      <c r="O582" s="7"/>
      <c r="P582" s="7"/>
      <c r="Q582" s="7"/>
    </row>
    <row r="583" spans="9:17" ht="15">
      <c r="I583" s="7"/>
      <c r="J583" s="7"/>
      <c r="K583" s="7"/>
      <c r="L583" s="7"/>
      <c r="M583" s="7"/>
      <c r="N583" s="7"/>
      <c r="O583" s="7"/>
      <c r="P583" s="7"/>
      <c r="Q583" s="7"/>
    </row>
    <row r="584" spans="9:17" ht="15">
      <c r="I584" s="7"/>
      <c r="J584" s="7"/>
      <c r="K584" s="7"/>
      <c r="L584" s="7"/>
      <c r="M584" s="7"/>
      <c r="N584" s="7"/>
      <c r="O584" s="7"/>
      <c r="P584" s="7"/>
      <c r="Q584" s="7"/>
    </row>
    <row r="585" spans="9:17" ht="15">
      <c r="I585" s="7"/>
      <c r="J585" s="7"/>
      <c r="K585" s="7"/>
      <c r="L585" s="7"/>
      <c r="M585" s="7"/>
      <c r="N585" s="7"/>
      <c r="O585" s="7"/>
      <c r="P585" s="7"/>
      <c r="Q585" s="7"/>
    </row>
    <row r="586" spans="9:17" ht="15">
      <c r="I586" s="7"/>
      <c r="J586" s="7"/>
      <c r="K586" s="7"/>
      <c r="L586" s="7"/>
      <c r="M586" s="7"/>
      <c r="N586" s="7"/>
      <c r="O586" s="7"/>
      <c r="P586" s="7"/>
      <c r="Q586" s="7"/>
    </row>
    <row r="587" spans="9:17" ht="15">
      <c r="I587" s="7"/>
      <c r="J587" s="7"/>
      <c r="K587" s="7"/>
      <c r="L587" s="7"/>
      <c r="M587" s="7"/>
      <c r="N587" s="7"/>
      <c r="O587" s="7"/>
      <c r="P587" s="7"/>
      <c r="Q587" s="7"/>
    </row>
    <row r="588" spans="9:17" ht="15">
      <c r="I588" s="7"/>
      <c r="J588" s="7"/>
      <c r="K588" s="7"/>
      <c r="L588" s="7"/>
      <c r="M588" s="7"/>
      <c r="N588" s="7"/>
      <c r="O588" s="7"/>
      <c r="P588" s="7"/>
      <c r="Q588" s="7"/>
    </row>
    <row r="589" spans="9:17" ht="15">
      <c r="I589" s="7"/>
      <c r="J589" s="7"/>
      <c r="K589" s="7"/>
      <c r="L589" s="7"/>
      <c r="M589" s="7"/>
      <c r="N589" s="7"/>
      <c r="O589" s="7"/>
      <c r="P589" s="7"/>
      <c r="Q589" s="7"/>
    </row>
    <row r="590" spans="9:17" ht="15">
      <c r="I590" s="7"/>
      <c r="J590" s="7"/>
      <c r="K590" s="7"/>
      <c r="L590" s="7"/>
      <c r="M590" s="7"/>
      <c r="N590" s="7"/>
      <c r="O590" s="7"/>
      <c r="P590" s="7"/>
      <c r="Q590" s="7"/>
    </row>
    <row r="591" spans="9:17" ht="15">
      <c r="I591" s="7"/>
      <c r="J591" s="7"/>
      <c r="K591" s="7"/>
      <c r="L591" s="7"/>
      <c r="M591" s="7"/>
      <c r="N591" s="7"/>
      <c r="O591" s="7"/>
      <c r="P591" s="7"/>
      <c r="Q591" s="7"/>
    </row>
    <row r="592" spans="9:17" ht="15">
      <c r="I592" s="7"/>
      <c r="J592" s="7"/>
      <c r="K592" s="7"/>
      <c r="L592" s="7"/>
      <c r="M592" s="7"/>
      <c r="N592" s="7"/>
      <c r="O592" s="7"/>
      <c r="P592" s="7"/>
      <c r="Q592" s="7"/>
    </row>
    <row r="593" spans="9:17" ht="15">
      <c r="I593" s="7"/>
      <c r="J593" s="7"/>
      <c r="K593" s="7"/>
      <c r="L593" s="7"/>
      <c r="M593" s="7"/>
      <c r="N593" s="7"/>
      <c r="O593" s="7"/>
      <c r="P593" s="7"/>
      <c r="Q593" s="7"/>
    </row>
    <row r="594" spans="9:17" ht="15">
      <c r="I594" s="7"/>
      <c r="J594" s="7"/>
      <c r="K594" s="7"/>
      <c r="L594" s="7"/>
      <c r="M594" s="7"/>
      <c r="N594" s="7"/>
      <c r="O594" s="7"/>
      <c r="P594" s="7"/>
      <c r="Q594" s="7"/>
    </row>
    <row r="595" spans="9:17" ht="15">
      <c r="I595" s="7"/>
      <c r="J595" s="7"/>
      <c r="K595" s="7"/>
      <c r="L595" s="7"/>
      <c r="M595" s="7"/>
      <c r="N595" s="7"/>
      <c r="O595" s="7"/>
      <c r="P595" s="7"/>
      <c r="Q595" s="7"/>
    </row>
    <row r="596" spans="9:17" ht="15">
      <c r="I596" s="7"/>
      <c r="J596" s="7"/>
      <c r="K596" s="7"/>
      <c r="L596" s="7"/>
      <c r="M596" s="7"/>
      <c r="N596" s="7"/>
      <c r="O596" s="7"/>
      <c r="P596" s="7"/>
      <c r="Q596" s="7"/>
    </row>
    <row r="597" spans="9:17" ht="15">
      <c r="I597" s="7"/>
      <c r="J597" s="7"/>
      <c r="K597" s="7"/>
      <c r="L597" s="7"/>
      <c r="M597" s="7"/>
      <c r="N597" s="7"/>
      <c r="O597" s="7"/>
      <c r="P597" s="7"/>
      <c r="Q597" s="7"/>
    </row>
    <row r="598" spans="9:17" ht="15">
      <c r="I598" s="7"/>
      <c r="J598" s="7"/>
      <c r="K598" s="7"/>
      <c r="L598" s="7"/>
      <c r="M598" s="7"/>
      <c r="N598" s="7"/>
      <c r="O598" s="7"/>
      <c r="P598" s="7"/>
      <c r="Q598" s="7"/>
    </row>
    <row r="599" spans="9:17" ht="15">
      <c r="I599" s="7"/>
      <c r="J599" s="7"/>
      <c r="K599" s="7"/>
      <c r="L599" s="7"/>
      <c r="M599" s="7"/>
      <c r="N599" s="7"/>
      <c r="O599" s="7"/>
      <c r="P599" s="7"/>
      <c r="Q599" s="7"/>
    </row>
    <row r="600" spans="9:17" ht="15">
      <c r="I600" s="7"/>
      <c r="J600" s="7"/>
      <c r="K600" s="7"/>
      <c r="L600" s="7"/>
      <c r="M600" s="7"/>
      <c r="N600" s="7"/>
      <c r="O600" s="7"/>
      <c r="P600" s="7"/>
      <c r="Q600" s="7"/>
    </row>
    <row r="601" spans="9:17" ht="15">
      <c r="I601" s="7"/>
      <c r="J601" s="7"/>
      <c r="K601" s="7"/>
      <c r="L601" s="7"/>
      <c r="M601" s="7"/>
      <c r="N601" s="7"/>
      <c r="O601" s="7"/>
      <c r="P601" s="7"/>
      <c r="Q601" s="7"/>
    </row>
    <row r="602" spans="9:17" ht="15">
      <c r="I602" s="7"/>
      <c r="J602" s="7"/>
      <c r="K602" s="7"/>
      <c r="L602" s="7"/>
      <c r="M602" s="7"/>
      <c r="N602" s="7"/>
      <c r="O602" s="7"/>
      <c r="P602" s="7"/>
      <c r="Q602" s="7"/>
    </row>
    <row r="603" spans="9:17" ht="15">
      <c r="I603" s="7"/>
      <c r="J603" s="7"/>
      <c r="K603" s="7"/>
      <c r="L603" s="7"/>
      <c r="M603" s="7"/>
      <c r="N603" s="7"/>
      <c r="O603" s="7"/>
      <c r="P603" s="7"/>
      <c r="Q603" s="7"/>
    </row>
    <row r="604" spans="9:17" ht="15">
      <c r="I604" s="7"/>
      <c r="J604" s="7"/>
      <c r="K604" s="7"/>
      <c r="L604" s="7"/>
      <c r="M604" s="7"/>
      <c r="N604" s="7"/>
      <c r="O604" s="7"/>
      <c r="P604" s="7"/>
      <c r="Q604" s="7"/>
    </row>
    <row r="605" spans="9:17" ht="15">
      <c r="I605" s="7"/>
      <c r="J605" s="7"/>
      <c r="K605" s="7"/>
      <c r="L605" s="7"/>
      <c r="M605" s="7"/>
      <c r="N605" s="7"/>
      <c r="O605" s="7"/>
      <c r="P605" s="7"/>
      <c r="Q605" s="7"/>
    </row>
    <row r="606" spans="9:17" ht="15">
      <c r="I606" s="7"/>
      <c r="J606" s="7"/>
      <c r="K606" s="7"/>
      <c r="L606" s="7"/>
      <c r="M606" s="7"/>
      <c r="N606" s="7"/>
      <c r="O606" s="7"/>
      <c r="P606" s="7"/>
      <c r="Q606" s="7"/>
    </row>
    <row r="607" spans="9:17" ht="15">
      <c r="I607" s="7"/>
      <c r="J607" s="7"/>
      <c r="K607" s="7"/>
      <c r="L607" s="7"/>
      <c r="M607" s="7"/>
      <c r="N607" s="7"/>
      <c r="O607" s="7"/>
      <c r="P607" s="7"/>
      <c r="Q607" s="7"/>
    </row>
    <row r="608" spans="9:17" ht="15">
      <c r="I608" s="7"/>
      <c r="J608" s="7"/>
      <c r="K608" s="7"/>
      <c r="L608" s="7"/>
      <c r="M608" s="7"/>
      <c r="N608" s="7"/>
      <c r="O608" s="7"/>
      <c r="P608" s="7"/>
      <c r="Q608" s="7"/>
    </row>
    <row r="609" spans="9:17" ht="15">
      <c r="I609" s="7"/>
      <c r="J609" s="7"/>
      <c r="K609" s="7"/>
      <c r="L609" s="7"/>
      <c r="M609" s="7"/>
      <c r="N609" s="7"/>
      <c r="O609" s="7"/>
      <c r="P609" s="7"/>
      <c r="Q609" s="7"/>
    </row>
    <row r="610" spans="9:17" ht="15">
      <c r="I610" s="7"/>
      <c r="J610" s="7"/>
      <c r="K610" s="7"/>
      <c r="L610" s="7"/>
      <c r="M610" s="7"/>
      <c r="N610" s="7"/>
      <c r="O610" s="7"/>
      <c r="P610" s="7"/>
      <c r="Q610" s="7"/>
    </row>
    <row r="611" spans="9:17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17" ht="15">
      <c r="I612" s="7"/>
      <c r="J612" s="7"/>
      <c r="K612" s="7"/>
      <c r="L612" s="7"/>
      <c r="M612" s="7"/>
      <c r="N612" s="7"/>
      <c r="O612" s="7"/>
      <c r="P612" s="7"/>
      <c r="Q612" s="7"/>
    </row>
    <row r="613" spans="9:17" ht="15">
      <c r="I613" s="7"/>
      <c r="J613" s="7"/>
      <c r="K613" s="7"/>
      <c r="L613" s="7"/>
      <c r="M613" s="7"/>
      <c r="N613" s="7"/>
      <c r="O613" s="7"/>
      <c r="P613" s="7"/>
      <c r="Q613" s="7"/>
    </row>
    <row r="614" spans="9:17" ht="15">
      <c r="I614" s="7"/>
      <c r="J614" s="7"/>
      <c r="K614" s="7"/>
      <c r="L614" s="7"/>
      <c r="M614" s="7"/>
      <c r="N614" s="7"/>
      <c r="O614" s="7"/>
      <c r="P614" s="7"/>
      <c r="Q614" s="7"/>
    </row>
    <row r="615" spans="9:17" ht="15">
      <c r="I615" s="7"/>
      <c r="J615" s="7"/>
      <c r="K615" s="7"/>
      <c r="L615" s="7"/>
      <c r="M615" s="7"/>
      <c r="N615" s="7"/>
      <c r="O615" s="7"/>
      <c r="P615" s="7"/>
      <c r="Q615" s="7"/>
    </row>
    <row r="616" spans="9:17" ht="15">
      <c r="I616" s="7"/>
      <c r="J616" s="7"/>
      <c r="K616" s="7"/>
      <c r="L616" s="7"/>
      <c r="M616" s="7"/>
      <c r="N616" s="7"/>
      <c r="O616" s="7"/>
      <c r="P616" s="7"/>
      <c r="Q616" s="7"/>
    </row>
    <row r="617" spans="9:17" ht="15">
      <c r="I617" s="7"/>
      <c r="J617" s="7"/>
      <c r="K617" s="7"/>
      <c r="L617" s="7"/>
      <c r="M617" s="7"/>
      <c r="N617" s="7"/>
      <c r="O617" s="7"/>
      <c r="P617" s="7"/>
      <c r="Q617" s="7"/>
    </row>
    <row r="618" spans="9:17" ht="15">
      <c r="I618" s="7"/>
      <c r="J618" s="7"/>
      <c r="K618" s="7"/>
      <c r="L618" s="7"/>
      <c r="M618" s="7"/>
      <c r="N618" s="7"/>
      <c r="O618" s="7"/>
      <c r="P618" s="7"/>
      <c r="Q618" s="7"/>
    </row>
    <row r="619" spans="9:17" ht="15">
      <c r="I619" s="7"/>
      <c r="J619" s="7"/>
      <c r="K619" s="7"/>
      <c r="L619" s="7"/>
      <c r="M619" s="7"/>
      <c r="N619" s="7"/>
      <c r="O619" s="7"/>
      <c r="P619" s="7"/>
      <c r="Q619" s="7"/>
    </row>
    <row r="620" spans="9:17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17" ht="15">
      <c r="I621" s="7"/>
      <c r="J621" s="7"/>
      <c r="K621" s="7"/>
      <c r="L621" s="7"/>
      <c r="M621" s="7"/>
      <c r="N621" s="7"/>
      <c r="O621" s="7"/>
      <c r="P621" s="7"/>
      <c r="Q621" s="7"/>
    </row>
    <row r="622" spans="9:17" ht="15">
      <c r="I622" s="7"/>
      <c r="J622" s="7"/>
      <c r="K622" s="7"/>
      <c r="L622" s="7"/>
      <c r="M622" s="7"/>
      <c r="N622" s="7"/>
      <c r="O622" s="7"/>
      <c r="P622" s="7"/>
      <c r="Q622" s="7"/>
    </row>
    <row r="623" spans="9:17" ht="15">
      <c r="I623" s="7"/>
      <c r="J623" s="7"/>
      <c r="K623" s="7"/>
      <c r="L623" s="7"/>
      <c r="M623" s="7"/>
      <c r="N623" s="7"/>
      <c r="O623" s="7"/>
      <c r="P623" s="7"/>
      <c r="Q623" s="7"/>
    </row>
    <row r="624" spans="9:17" ht="15">
      <c r="I624" s="7"/>
      <c r="J624" s="7"/>
      <c r="K624" s="7"/>
      <c r="L624" s="7"/>
      <c r="M624" s="7"/>
      <c r="N624" s="7"/>
      <c r="O624" s="7"/>
      <c r="P624" s="7"/>
      <c r="Q624" s="7"/>
    </row>
    <row r="625" spans="9:17" ht="15">
      <c r="I625" s="7"/>
      <c r="J625" s="7"/>
      <c r="K625" s="7"/>
      <c r="L625" s="7"/>
      <c r="M625" s="7"/>
      <c r="N625" s="7"/>
      <c r="O625" s="7"/>
      <c r="P625" s="7"/>
      <c r="Q625" s="7"/>
    </row>
    <row r="626" spans="9:17" ht="15">
      <c r="I626" s="7"/>
      <c r="J626" s="7"/>
      <c r="K626" s="7"/>
      <c r="L626" s="7"/>
      <c r="M626" s="7"/>
      <c r="N626" s="7"/>
      <c r="O626" s="7"/>
      <c r="P626" s="7"/>
      <c r="Q626" s="7"/>
    </row>
    <row r="627" spans="9:17" ht="15">
      <c r="I627" s="7"/>
      <c r="J627" s="7"/>
      <c r="K627" s="7"/>
      <c r="L627" s="7"/>
      <c r="M627" s="7"/>
      <c r="N627" s="7"/>
      <c r="O627" s="7"/>
      <c r="P627" s="7"/>
      <c r="Q627" s="7"/>
    </row>
    <row r="628" spans="9:17" ht="15">
      <c r="I628" s="7"/>
      <c r="J628" s="7"/>
      <c r="K628" s="7"/>
      <c r="L628" s="7"/>
      <c r="M628" s="7"/>
      <c r="N628" s="7"/>
      <c r="O628" s="7"/>
      <c r="P628" s="7"/>
      <c r="Q628" s="7"/>
    </row>
    <row r="629" spans="9:17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17" ht="15">
      <c r="I630" s="7"/>
      <c r="J630" s="7"/>
      <c r="K630" s="7"/>
      <c r="L630" s="7"/>
      <c r="M630" s="7"/>
      <c r="N630" s="7"/>
      <c r="O630" s="7"/>
      <c r="P630" s="7"/>
      <c r="Q630" s="7"/>
    </row>
    <row r="631" spans="9:17" ht="15">
      <c r="I631" s="7"/>
      <c r="J631" s="7"/>
      <c r="K631" s="7"/>
      <c r="L631" s="7"/>
      <c r="M631" s="7"/>
      <c r="N631" s="7"/>
      <c r="O631" s="7"/>
      <c r="P631" s="7"/>
      <c r="Q631" s="7"/>
    </row>
    <row r="632" spans="9:17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17" ht="15">
      <c r="I633" s="7"/>
      <c r="J633" s="7"/>
      <c r="K633" s="7"/>
      <c r="L633" s="7"/>
      <c r="M633" s="7"/>
      <c r="N633" s="7"/>
      <c r="O633" s="7"/>
      <c r="P633" s="7"/>
      <c r="Q633" s="7"/>
    </row>
    <row r="634" spans="9:17" ht="15">
      <c r="I634" s="7"/>
      <c r="J634" s="7"/>
      <c r="K634" s="7"/>
      <c r="L634" s="7"/>
      <c r="M634" s="7"/>
      <c r="N634" s="7"/>
      <c r="O634" s="7"/>
      <c r="P634" s="7"/>
      <c r="Q634" s="7"/>
    </row>
    <row r="635" spans="9:17" ht="15">
      <c r="I635" s="7"/>
      <c r="J635" s="7"/>
      <c r="K635" s="7"/>
      <c r="L635" s="7"/>
      <c r="M635" s="7"/>
      <c r="N635" s="7"/>
      <c r="O635" s="7"/>
      <c r="P635" s="7"/>
      <c r="Q635" s="7"/>
    </row>
    <row r="636" spans="9:17" ht="15">
      <c r="I636" s="7"/>
      <c r="J636" s="7"/>
      <c r="K636" s="7"/>
      <c r="L636" s="7"/>
      <c r="M636" s="7"/>
      <c r="N636" s="7"/>
      <c r="O636" s="7"/>
      <c r="P636" s="7"/>
      <c r="Q636" s="7"/>
    </row>
    <row r="637" spans="9:17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17" ht="15">
      <c r="I638" s="7"/>
      <c r="J638" s="7"/>
      <c r="K638" s="7"/>
      <c r="L638" s="7"/>
      <c r="M638" s="7"/>
      <c r="N638" s="7"/>
      <c r="O638" s="7"/>
      <c r="P638" s="7"/>
      <c r="Q638" s="7"/>
    </row>
    <row r="639" spans="9:17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17" ht="15">
      <c r="I640" s="7"/>
      <c r="J640" s="7"/>
      <c r="K640" s="7"/>
      <c r="L640" s="7"/>
      <c r="M640" s="7"/>
      <c r="N640" s="7"/>
      <c r="O640" s="7"/>
      <c r="P640" s="7"/>
      <c r="Q640" s="7"/>
    </row>
    <row r="641" spans="9:17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17" ht="15">
      <c r="I642" s="7"/>
      <c r="J642" s="7"/>
      <c r="K642" s="7"/>
      <c r="L642" s="7"/>
      <c r="M642" s="7"/>
      <c r="N642" s="7"/>
      <c r="O642" s="7"/>
      <c r="P642" s="7"/>
      <c r="Q642" s="7"/>
    </row>
    <row r="643" spans="9:17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17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17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17" ht="15">
      <c r="I646" s="7"/>
      <c r="J646" s="7"/>
      <c r="K646" s="7"/>
      <c r="L646" s="7"/>
      <c r="M646" s="7"/>
      <c r="N646" s="7"/>
      <c r="O646" s="7"/>
      <c r="P646" s="7"/>
      <c r="Q646" s="7"/>
    </row>
    <row r="647" spans="9:17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17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17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17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17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17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17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17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17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17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</row>
    <row r="2851" spans="9:17" ht="15">
      <c r="I2851" s="7"/>
    </row>
    <row r="2852" spans="9:17" ht="15">
      <c r="I2852" s="7"/>
    </row>
    <row r="2853" spans="9:17" ht="15">
      <c r="I2853" s="7"/>
    </row>
    <row r="2854" spans="9:17" ht="15">
      <c r="I2854" s="7"/>
    </row>
  </sheetData>
  <mergeCells count="18">
    <mergeCell ref="I3:I5"/>
    <mergeCell ref="I16:I17"/>
    <mergeCell ref="J16:L17"/>
    <mergeCell ref="J18:L18"/>
    <mergeCell ref="Q7:S7"/>
    <mergeCell ref="I13:T13"/>
    <mergeCell ref="M16:M17"/>
    <mergeCell ref="N16:N17"/>
    <mergeCell ref="O16:O17"/>
    <mergeCell ref="P16:P17"/>
    <mergeCell ref="Q16:T16"/>
    <mergeCell ref="Q11:S11"/>
    <mergeCell ref="Q10:S10"/>
    <mergeCell ref="F349:G349"/>
    <mergeCell ref="J104:L104"/>
    <mergeCell ref="J351:L351"/>
    <mergeCell ref="J354:L354"/>
    <mergeCell ref="J349:L34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№12 Табл.№1</vt:lpstr>
      <vt:lpstr>'Приложение №12 Табл.№1'!Область_печати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Владелец</cp:lastModifiedBy>
  <cp:lastPrinted>2020-01-22T09:14:38Z</cp:lastPrinted>
  <dcterms:created xsi:type="dcterms:W3CDTF">2013-10-10T06:38:36Z</dcterms:created>
  <dcterms:modified xsi:type="dcterms:W3CDTF">2020-07-23T07:00:59Z</dcterms:modified>
</cp:coreProperties>
</file>