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2024" sheetId="1" r:id="rId1"/>
  </sheets>
  <calcPr calcId="145621"/>
</workbook>
</file>

<file path=xl/calcChain.xml><?xml version="1.0" encoding="utf-8"?>
<calcChain xmlns="http://schemas.openxmlformats.org/spreadsheetml/2006/main">
  <c r="C131" i="1" l="1"/>
  <c r="C130" i="1" s="1"/>
  <c r="D131" i="1"/>
  <c r="E132" i="1"/>
  <c r="E131" i="1" s="1"/>
  <c r="E130" i="1" s="1"/>
  <c r="C133" i="1"/>
  <c r="D133" i="1"/>
  <c r="E134" i="1"/>
  <c r="E133" i="1" s="1"/>
  <c r="D135" i="1"/>
  <c r="D130" i="1" s="1"/>
  <c r="C136" i="1"/>
  <c r="C135" i="1" s="1"/>
  <c r="D136" i="1"/>
  <c r="E136" i="1" s="1"/>
  <c r="E135" i="1" s="1"/>
  <c r="E137" i="1"/>
  <c r="E138" i="1"/>
  <c r="C139" i="1"/>
  <c r="D139" i="1"/>
  <c r="E140" i="1"/>
  <c r="E139" i="1" s="1"/>
  <c r="E141" i="1"/>
  <c r="E142" i="1"/>
  <c r="E143" i="1"/>
  <c r="E144" i="1"/>
  <c r="E145" i="1"/>
  <c r="E146" i="1"/>
  <c r="E147" i="1"/>
  <c r="E148" i="1"/>
  <c r="C151" i="1"/>
  <c r="D151" i="1"/>
  <c r="D150" i="1" s="1"/>
  <c r="E152" i="1"/>
  <c r="E153" i="1"/>
  <c r="E151" i="1" s="1"/>
  <c r="E154" i="1"/>
  <c r="C155" i="1"/>
  <c r="D155" i="1"/>
  <c r="E156" i="1"/>
  <c r="E155" i="1" s="1"/>
  <c r="E157" i="1"/>
  <c r="E158" i="1"/>
  <c r="E159" i="1"/>
  <c r="E160" i="1"/>
  <c r="E161" i="1"/>
  <c r="E162" i="1"/>
  <c r="E163" i="1"/>
  <c r="E164" i="1"/>
  <c r="E165" i="1"/>
  <c r="E166" i="1"/>
  <c r="C167" i="1"/>
  <c r="D167" i="1"/>
  <c r="E167" i="1" s="1"/>
  <c r="E168" i="1"/>
  <c r="E169" i="1"/>
  <c r="E170" i="1"/>
  <c r="E171" i="1"/>
  <c r="E172" i="1"/>
  <c r="E173" i="1"/>
  <c r="C174" i="1"/>
  <c r="C150" i="1" s="1"/>
  <c r="C149" i="1" s="1"/>
  <c r="C182" i="1" s="1"/>
  <c r="D174" i="1"/>
  <c r="E174" i="1" s="1"/>
  <c r="E175" i="1"/>
  <c r="C176" i="1"/>
  <c r="C177" i="1"/>
  <c r="D177" i="1"/>
  <c r="D176" i="1" s="1"/>
  <c r="E178" i="1"/>
  <c r="E177" i="1" s="1"/>
  <c r="E176" i="1" s="1"/>
  <c r="C180" i="1"/>
  <c r="C179" i="1" s="1"/>
  <c r="D180" i="1"/>
  <c r="D179" i="1" s="1"/>
  <c r="E180" i="1"/>
  <c r="E179" i="1" s="1"/>
  <c r="E181" i="1"/>
  <c r="C72" i="1"/>
  <c r="D72" i="1"/>
  <c r="E73" i="1"/>
  <c r="E72" i="1" s="1"/>
  <c r="C74" i="1"/>
  <c r="D74" i="1"/>
  <c r="E75" i="1"/>
  <c r="E74" i="1" s="1"/>
  <c r="C77" i="1"/>
  <c r="C76" i="1" s="1"/>
  <c r="C71" i="1" s="1"/>
  <c r="D77" i="1"/>
  <c r="D76" i="1" s="1"/>
  <c r="D71" i="1" s="1"/>
  <c r="E78" i="1"/>
  <c r="E79" i="1"/>
  <c r="C80" i="1"/>
  <c r="D80" i="1"/>
  <c r="E81" i="1"/>
  <c r="E82" i="1"/>
  <c r="E83" i="1"/>
  <c r="E84" i="1"/>
  <c r="E85" i="1"/>
  <c r="E86" i="1"/>
  <c r="E87" i="1"/>
  <c r="E88" i="1"/>
  <c r="E89" i="1"/>
  <c r="C92" i="1"/>
  <c r="D92" i="1"/>
  <c r="E93" i="1"/>
  <c r="E94" i="1"/>
  <c r="E95" i="1"/>
  <c r="C96" i="1"/>
  <c r="D96" i="1"/>
  <c r="E97" i="1"/>
  <c r="E98" i="1"/>
  <c r="E99" i="1"/>
  <c r="E100" i="1"/>
  <c r="E101" i="1"/>
  <c r="E102" i="1"/>
  <c r="E103" i="1"/>
  <c r="E104" i="1"/>
  <c r="E105" i="1"/>
  <c r="E106" i="1"/>
  <c r="E107" i="1"/>
  <c r="C108" i="1"/>
  <c r="D108" i="1"/>
  <c r="E108" i="1" s="1"/>
  <c r="E109" i="1"/>
  <c r="E110" i="1"/>
  <c r="E111" i="1"/>
  <c r="E112" i="1"/>
  <c r="E113" i="1"/>
  <c r="E114" i="1"/>
  <c r="C115" i="1"/>
  <c r="D115" i="1"/>
  <c r="E116" i="1"/>
  <c r="C118" i="1"/>
  <c r="C117" i="1" s="1"/>
  <c r="D118" i="1"/>
  <c r="D117" i="1" s="1"/>
  <c r="E119" i="1"/>
  <c r="E118" i="1" s="1"/>
  <c r="E117" i="1" s="1"/>
  <c r="C121" i="1"/>
  <c r="C120" i="1" s="1"/>
  <c r="D121" i="1"/>
  <c r="D120" i="1" s="1"/>
  <c r="E122" i="1"/>
  <c r="E121" i="1" s="1"/>
  <c r="E120" i="1" s="1"/>
  <c r="E150" i="1" l="1"/>
  <c r="E149" i="1" s="1"/>
  <c r="E182" i="1" s="1"/>
  <c r="D149" i="1"/>
  <c r="D182" i="1" s="1"/>
  <c r="D91" i="1"/>
  <c r="D90" i="1" s="1"/>
  <c r="D123" i="1" s="1"/>
  <c r="E96" i="1"/>
  <c r="E80" i="1"/>
  <c r="E115" i="1"/>
  <c r="E92" i="1"/>
  <c r="E91" i="1" s="1"/>
  <c r="E90" i="1" s="1"/>
  <c r="C91" i="1"/>
  <c r="C90" i="1" s="1"/>
  <c r="C123" i="1" s="1"/>
  <c r="E77" i="1"/>
  <c r="E76" i="1" s="1"/>
  <c r="E71" i="1" s="1"/>
  <c r="E123" i="1" l="1"/>
  <c r="E25" i="1" l="1"/>
  <c r="E14" i="1"/>
  <c r="E13" i="1" s="1"/>
  <c r="E16" i="1"/>
  <c r="E15" i="1" s="1"/>
  <c r="E18" i="1"/>
  <c r="E19" i="1"/>
  <c r="E20" i="1"/>
  <c r="E22" i="1"/>
  <c r="E23" i="1"/>
  <c r="E24" i="1"/>
  <c r="E26" i="1"/>
  <c r="E27" i="1"/>
  <c r="E28" i="1"/>
  <c r="E30" i="1"/>
  <c r="E34" i="1"/>
  <c r="E35" i="1"/>
  <c r="E36" i="1"/>
  <c r="E33" i="1" s="1"/>
  <c r="E38" i="1"/>
  <c r="E39" i="1"/>
  <c r="E40" i="1"/>
  <c r="E41" i="1"/>
  <c r="E42" i="1"/>
  <c r="E43" i="1"/>
  <c r="E44" i="1"/>
  <c r="E45" i="1"/>
  <c r="E46" i="1"/>
  <c r="E47" i="1"/>
  <c r="E48" i="1"/>
  <c r="E50" i="1"/>
  <c r="E51" i="1"/>
  <c r="E52" i="1"/>
  <c r="E53" i="1"/>
  <c r="E54" i="1"/>
  <c r="E55" i="1"/>
  <c r="E57" i="1"/>
  <c r="E60" i="1"/>
  <c r="E59" i="1" s="1"/>
  <c r="E58" i="1" s="1"/>
  <c r="E63" i="1"/>
  <c r="E62" i="1" s="1"/>
  <c r="E61" i="1" s="1"/>
  <c r="C62" i="1"/>
  <c r="C61" i="1" s="1"/>
  <c r="C59" i="1"/>
  <c r="C58" i="1" s="1"/>
  <c r="C56" i="1"/>
  <c r="C49" i="1"/>
  <c r="C37" i="1"/>
  <c r="C32" i="1" s="1"/>
  <c r="C33" i="1"/>
  <c r="C29" i="1"/>
  <c r="C21" i="1"/>
  <c r="C17" i="1"/>
  <c r="C15" i="1"/>
  <c r="C13" i="1"/>
  <c r="E21" i="1" l="1"/>
  <c r="E17" i="1"/>
  <c r="E37" i="1"/>
  <c r="C12" i="1"/>
  <c r="C31" i="1"/>
  <c r="C64" i="1" l="1"/>
  <c r="D62" i="1"/>
  <c r="D61" i="1"/>
  <c r="D59" i="1"/>
  <c r="D58" i="1"/>
  <c r="D56" i="1"/>
  <c r="E56" i="1" s="1"/>
  <c r="D49" i="1"/>
  <c r="E49" i="1" s="1"/>
  <c r="E32" i="1" s="1"/>
  <c r="E31" i="1" s="1"/>
  <c r="D37" i="1"/>
  <c r="D33" i="1"/>
  <c r="D29" i="1"/>
  <c r="E29" i="1" s="1"/>
  <c r="E12" i="1" s="1"/>
  <c r="D21" i="1"/>
  <c r="D17" i="1"/>
  <c r="D15" i="1"/>
  <c r="D13" i="1"/>
  <c r="E64" i="1" l="1"/>
  <c r="D12" i="1"/>
  <c r="D32" i="1"/>
  <c r="D31" i="1" s="1"/>
  <c r="D64" i="1" l="1"/>
</calcChain>
</file>

<file path=xl/sharedStrings.xml><?xml version="1.0" encoding="utf-8"?>
<sst xmlns="http://schemas.openxmlformats.org/spreadsheetml/2006/main" count="357" uniqueCount="138">
  <si>
    <t>ПОЯСНИТЕЛЬНАЯ ЗАПИСКА</t>
  </si>
  <si>
    <t>Предлагается внести следующие изменения:</t>
  </si>
  <si>
    <t>ДОХОДНАЯ ЧАСТЬ БЮДЖЕТА</t>
  </si>
  <si>
    <t xml:space="preserve">                                                                                                                                  Таблица 1</t>
  </si>
  <si>
    <t>Код бюджетной классификации                                    Российской Федерации</t>
  </si>
  <si>
    <t>Наименование доходов</t>
  </si>
  <si>
    <t>Уточнение                                 по видам                        доходов                      (тыс. руб.)</t>
  </si>
  <si>
    <t>Отклонение                       (тыс. руб.)</t>
  </si>
  <si>
    <t>Пояснение отклонений</t>
  </si>
  <si>
    <t>2 00 00000 00 0000 000</t>
  </si>
  <si>
    <t>2 02 10000 00 0000 150</t>
  </si>
  <si>
    <t>2 02 20000 00 0000 150</t>
  </si>
  <si>
    <t>2 02 30000 00 0000 150</t>
  </si>
  <si>
    <t>Субвенции бюджетам бюджетной системы Российской Федерации</t>
  </si>
  <si>
    <t>Принято в бюджете                               (тыс. руб.)</t>
  </si>
  <si>
    <t>(+ / -)</t>
  </si>
  <si>
    <t xml:space="preserve">1 00 00000 00 0000 000 </t>
  </si>
  <si>
    <t>НАЛОГОВЫЕ И  НЕНАЛОГОВЫЕ  ДОХОДЫ</t>
  </si>
  <si>
    <t>1 01 00000 00 0000 000</t>
  </si>
  <si>
    <t>НАЛОГИ НА ПРИБЫЛЬ, ДОХОДЫ</t>
  </si>
  <si>
    <t>1 01 02000 01 0000 110</t>
  </si>
  <si>
    <t>1 03 00000 00 0000 000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</si>
  <si>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</si>
  <si>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</si>
  <si>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</si>
  <si>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</si>
  <si>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</si>
  <si>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</si>
  <si>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</si>
  <si>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</si>
  <si>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</si>
  <si>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</si>
  <si>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</si>
  <si>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</si>
  <si>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</si>
  <si>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</si>
  <si>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</si>
  <si>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</si>
  <si>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1 13 00000 00 0000 000</t>
  </si>
  <si>
    <t>ДОХОДЫ ОТ ОКАЗАНИЯ ПЛАТНЫХ УСЛУГ И КОМПЕНСАЦИИ ЗАТРАТ ГОСУДАРСТВА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</si>
  <si>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</si>
  <si>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</si>
  <si>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</si>
  <si>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</si>
  <si>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 xml:space="preserve">Налог на доходы физических лиц </t>
  </si>
  <si>
    <t>1 06 00000 00 0000 000</t>
  </si>
  <si>
    <t>НАЛОГИ НА ИМУЩЕСТВО</t>
  </si>
  <si>
    <t>1 06 01000 00 0000 000</t>
  </si>
  <si>
    <t>Налог на имущество физических лиц</t>
  </si>
  <si>
    <t>1 06 06030 00 0000 000</t>
  </si>
  <si>
    <t>Земельный налог с организаций</t>
  </si>
  <si>
    <t>1 06 06040 00 0000 000</t>
  </si>
  <si>
    <t>Земельный налог с физических лиц</t>
  </si>
  <si>
    <t>БЕЗВОЗМЕЗДНЫЕ ПОСТУПЛЕНИЯ</t>
  </si>
  <si>
    <t>2 02 00000 00 0000 000</t>
  </si>
  <si>
    <t xml:space="preserve">Дотации бюджетам бюджетной системы Российской Федерации
</t>
  </si>
  <si>
    <t>2 02 15001 14 0000 150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</si>
  <si>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</si>
  <si>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2 02 15002 14 0000 150</t>
  </si>
  <si>
    <t>Дотации бюджетам муниципальных округов на поддержку мер по обеспечению сбалансированности бюджетов</t>
  </si>
  <si>
    <t>2 02 15009 14 0000 150</t>
  </si>
  <si>
    <t xml:space="preserve">Дотации бюджетам муниципальных округов на частичную компенсацию дополнительных расходов на повышение оплаты труда работников бюджетной сферы и иные цели
</t>
  </si>
  <si>
    <t>2 02 20077 14 0000 150</t>
  </si>
  <si>
    <t>Субсидии бюджетам муниципальных округов на софинансирование капитальных вложений в объекты муниципальной собственности</t>
  </si>
  <si>
    <t>2 02 20299 14 0000 150</t>
  </si>
  <si>
    <t>2 02 20302 14 0000 150</t>
  </si>
  <si>
    <t>2 02 25213 14 0000 150</t>
  </si>
  <si>
    <t xml:space="preserve">Субсидии бюджетам муниципальных округов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
</t>
  </si>
  <si>
    <t>2 02 25304 14 0000 150</t>
  </si>
  <si>
    <t xml:space="preserve"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</si>
  <si>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2 02 25424 14 0000 150</t>
  </si>
  <si>
    <t>Субсидии бюджетам муниципальных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</si>
  <si>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2 02 25555 14 0000 150</t>
  </si>
  <si>
    <t>Субсидии бюджетам муниципальных округов на реализацию программ формирования современной городской среды</t>
  </si>
  <si>
    <t>2 02 25576 14 0000 150</t>
  </si>
  <si>
    <t>Субсидии бюджетам муниципальных округов на обеспечение комплексного развития сельских территорий</t>
  </si>
  <si>
    <t>2 02 25599 14 0000 150</t>
  </si>
  <si>
    <t>2 02 25750 14 0000 150</t>
  </si>
  <si>
    <t>Субсидии бюджетам муниципальныз округов на реализацию мероприятий по модернизации школьных систем образования</t>
  </si>
  <si>
    <t>2 02 29999 14 0000 150</t>
  </si>
  <si>
    <t>2 02 30024 14 0000 150</t>
  </si>
  <si>
    <t>2 02 35118 14 0000 150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</si>
  <si>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</si>
  <si>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2 02 35120 14 0000 150</t>
  </si>
  <si>
    <t>2 02 35179 14 0000 150</t>
  </si>
  <si>
    <t>2 02 35303 14 0000 150</t>
  </si>
  <si>
    <t>2 02 36900 14 0000 150</t>
  </si>
  <si>
    <t>Единая субвенция бюджетам муниципальных округов из бюджета субъекта Российской Федерации</t>
  </si>
  <si>
    <t>2 02 40000 00 0000 150</t>
  </si>
  <si>
    <t>Иные межбюджетные трансферты</t>
  </si>
  <si>
    <t>2 02 49999 14 0000 150</t>
  </si>
  <si>
    <t>Всего</t>
  </si>
  <si>
    <t>2024 ГОД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</si>
  <si>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</si>
  <si>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Субсидии бюджетам муниципальных округов на подготовку проектов межевания земельных участков и на проведение кадастровых работ</t>
  </si>
  <si>
    <t>Прочие субсидии бюджетам муниципальных округов</t>
  </si>
  <si>
    <t>Субвенции бюджетам муниципальных округов на выполнение передаваемых полномочий субъектов Российской Федерации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</si>
  <si>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</si>
  <si>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2025 ГОД</t>
  </si>
  <si>
    <t>В доходную часть районного бюджета на 2024-2026 годы предлагается внести изменения, указанные в таблицах № 1,2,3.</t>
  </si>
  <si>
    <t>2026 ГОД</t>
  </si>
  <si>
    <t xml:space="preserve">                                                                                                                                  Таблица 2</t>
  </si>
  <si>
    <t xml:space="preserve">                                                                                                                                  Таблица 3</t>
  </si>
  <si>
    <t xml:space="preserve"> к проекту решения Представительного Собрания Кирилловского муниципального округа</t>
  </si>
  <si>
    <t>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</si>
  <si>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образования" </t>
  </si>
  <si>
    <t>2 04 00000 00 0000 000</t>
  </si>
  <si>
    <t>БЕЗВОЗМЕЗДНЫЕ ПОСТУПЛЕНИЯ ОТ НЕГОСУДАРСТВЕННЫХ ОРГАНИЗАЦИ</t>
  </si>
  <si>
    <t>2 04 04000 00 0000 150</t>
  </si>
  <si>
    <t xml:space="preserve">Безвозмездные поступления от негосударственных организаций
</t>
  </si>
  <si>
    <t>2 04 04020 14 0000 150</t>
  </si>
  <si>
    <t>Поступления от денежных пожертвований, предоставляемых негосударственными организациями получателям средств бюджетов муниципальных округов</t>
  </si>
  <si>
    <t>2 07 00000 00 0000 000</t>
  </si>
  <si>
    <t>ПРОЧИЕ БЕЗВОЗМЕЗДНЫЕ ПОСТУПЛЕНИЯ</t>
  </si>
  <si>
    <t>2 07 04000 00 0000 000</t>
  </si>
  <si>
    <t xml:space="preserve">Прочие безвозмездные поступления в бюджеты
</t>
  </si>
  <si>
    <t>2 07 04020 14 0000 150</t>
  </si>
  <si>
    <t>Поступления от денежных пожертвований, предоставляемых физическими лицами получателям средств бюджетов муниципальных округов</t>
  </si>
  <si>
    <t>БЕЗВОЗМЕЗДНЫЕ ПОСТУПЛЕНИЯ ОТ ДРУГИХ БЮДЖЕТОВ БЮДЖЕТНОЙ СИСТЕМЫ РОССИЙСКОЙ ФЕДЕРАЦИИ</t>
  </si>
  <si>
    <t xml:space="preserve">Субсидии бюджетам бюджетной системы Российской Федерации (межбюджетные субсидии)
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</si>
  <si>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бюджетов"</t>
  </si>
  <si>
    <t>Прочие межбюджетные трансферты, передаваемые бюджетам муниципальных округов</t>
  </si>
  <si>
    <t>Безвозмездные поступления от негосударственных организаций</t>
  </si>
  <si>
    <t>Прочие безвозмездные поступления в бюджеты</t>
  </si>
  <si>
    <t>Закон области "О внесении изменений в закон области "Об областном бюджете на 2024 год и плановый период 2025 и 2026 годов" от 28.03.2024 № 5574-ОЗ (строительство детского сада)</t>
  </si>
  <si>
    <t>Закон области "О внесении изменений в закон области "Об областном бюджете на 2024 год и плановый период 2025 и 2026 годов" от 28.03.2024 № 5574-ОЗ</t>
  </si>
  <si>
    <r>
      <t>Закон области "О внесении изменений в закон области "Об областном бюджете на 2024 год и плановый период 2025 и 2026 годов" от 28.03.2024 № 5574-ОЗ:</t>
    </r>
    <r>
      <rPr>
        <b/>
        <sz val="11"/>
        <color theme="1"/>
        <rFont val="Times New Roman"/>
        <family val="1"/>
        <charset val="204"/>
      </rPr>
      <t xml:space="preserve"> 49750,0</t>
    </r>
    <r>
      <rPr>
        <sz val="11"/>
        <color theme="1"/>
        <rFont val="Times New Roman"/>
        <family val="1"/>
        <charset val="204"/>
      </rPr>
      <t xml:space="preserve"> -Субсидии на рекультивацию земельных участков, занятых несанкционированными свалками отходов; </t>
    </r>
    <r>
      <rPr>
        <b/>
        <sz val="11"/>
        <color theme="1"/>
        <rFont val="Times New Roman"/>
        <family val="1"/>
        <charset val="204"/>
      </rPr>
      <t>81000,0</t>
    </r>
    <r>
      <rPr>
        <sz val="11"/>
        <color theme="1"/>
        <rFont val="Times New Roman"/>
        <family val="1"/>
        <charset val="204"/>
      </rPr>
      <t xml:space="preserve"> - Субсидии на осуществление дорожной деятельности в отношении автомобильных дорог общего пользования местного значения; </t>
    </r>
    <r>
      <rPr>
        <b/>
        <sz val="11"/>
        <color theme="1"/>
        <rFont val="Times New Roman"/>
        <family val="1"/>
        <charset val="204"/>
      </rPr>
      <t>50801,3</t>
    </r>
    <r>
      <rPr>
        <sz val="11"/>
        <color theme="1"/>
        <rFont val="Times New Roman"/>
        <family val="1"/>
        <charset val="204"/>
      </rPr>
      <t xml:space="preserve"> - Субсидии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за счет средств областного бюджета; </t>
    </r>
    <r>
      <rPr>
        <b/>
        <sz val="11"/>
        <color theme="1"/>
        <rFont val="Times New Roman"/>
        <family val="1"/>
        <charset val="204"/>
      </rPr>
      <t>5513,3</t>
    </r>
    <r>
      <rPr>
        <sz val="11"/>
        <color theme="1"/>
        <rFont val="Times New Roman"/>
        <family val="1"/>
        <charset val="204"/>
      </rPr>
      <t xml:space="preserve"> - Субсидии на обустройство систем уличного освещения; </t>
    </r>
    <r>
      <rPr>
        <b/>
        <sz val="11"/>
        <color theme="1"/>
        <rFont val="Times New Roman"/>
        <family val="1"/>
        <charset val="204"/>
      </rPr>
      <t>1000,0</t>
    </r>
    <r>
      <rPr>
        <sz val="11"/>
        <color theme="1"/>
        <rFont val="Times New Roman"/>
        <family val="1"/>
        <charset val="204"/>
      </rPr>
      <t xml:space="preserve"> - Субсидии на организацию школьных музеев; </t>
    </r>
    <r>
      <rPr>
        <b/>
        <sz val="11"/>
        <color theme="1"/>
        <rFont val="Times New Roman"/>
        <family val="1"/>
        <charset val="204"/>
      </rPr>
      <t>2438,1</t>
    </r>
    <r>
      <rPr>
        <sz val="11"/>
        <color theme="1"/>
        <rFont val="Times New Roman"/>
        <family val="1"/>
        <charset val="204"/>
      </rPr>
      <t xml:space="preserve"> - Субсидии на проведение мероприятий по созданию агроклассов и (или) лесных классов в общеобразовательных организациях области; </t>
    </r>
    <r>
      <rPr>
        <b/>
        <sz val="11"/>
        <color theme="1"/>
        <rFont val="Times New Roman"/>
        <family val="1"/>
        <charset val="204"/>
      </rPr>
      <t>9100,0</t>
    </r>
    <r>
      <rPr>
        <sz val="11"/>
        <color theme="1"/>
        <rFont val="Times New Roman"/>
        <family val="1"/>
        <charset val="204"/>
      </rPr>
      <t xml:space="preserve"> - Субсидии на обустройство контейнерных площадок; </t>
    </r>
    <r>
      <rPr>
        <b/>
        <sz val="11"/>
        <color theme="1"/>
        <rFont val="Times New Roman"/>
        <family val="1"/>
        <charset val="204"/>
      </rPr>
      <t xml:space="preserve">1539,8 </t>
    </r>
    <r>
      <rPr>
        <sz val="11"/>
        <color theme="1"/>
        <rFont val="Times New Roman"/>
        <family val="1"/>
        <charset val="204"/>
      </rPr>
      <t xml:space="preserve">- Субсидии на укрепление материально-технической базы муниципальных физкультурно-спортивных организаций; </t>
    </r>
    <r>
      <rPr>
        <b/>
        <sz val="11"/>
        <color theme="1"/>
        <rFont val="Times New Roman"/>
        <family val="1"/>
        <charset val="204"/>
      </rPr>
      <t>2441,5</t>
    </r>
    <r>
      <rPr>
        <sz val="11"/>
        <color theme="1"/>
        <rFont val="Times New Roman"/>
        <family val="1"/>
        <charset val="204"/>
      </rPr>
      <t xml:space="preserve"> - Субсидия на доставку товаров в социально значимые магазины в малонаселенных и (или) труднодоступных населенных пунктах; </t>
    </r>
    <r>
      <rPr>
        <b/>
        <sz val="11"/>
        <color theme="1"/>
        <rFont val="Times New Roman"/>
        <family val="1"/>
        <charset val="204"/>
      </rPr>
      <t>12870,9</t>
    </r>
    <r>
      <rPr>
        <sz val="11"/>
        <color theme="1"/>
        <rFont val="Times New Roman"/>
        <family val="1"/>
        <charset val="204"/>
      </rPr>
      <t xml:space="preserve"> - Субсидии на реализацию проекта "Народный бюджет"</t>
    </r>
  </si>
  <si>
    <t>Закон области "О внесении изменений в закон области "Об областном бюджете на 2024 год и плановый период 2025 и 2026 годов" от 28.03.2024 № 5574-ОЗ ( субвенция на обеспечение дошкольного образования в муниципальных образовательных организациях области,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организациях)</t>
  </si>
  <si>
    <t>Прогноз поступления: участие юридических лиц (пожертовования) в реализации проекта "Народный бюджет"</t>
  </si>
  <si>
    <t>Прогноз поступления: участие физических лиц (пожертвования) в реализации проекта "Народный бюджет"</t>
  </si>
  <si>
    <t>Дотации бюджетам бюджетной системы Российской Федерации</t>
  </si>
  <si>
    <t>Дотации бюджетам муниципальных округов на частичную компенсацию дополнительных расходов на повышение оплаты труда работников бюджетной сферы и иные цели</t>
  </si>
  <si>
    <t>Субсидии бюджетам муниципальных округов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</si>
  <si>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</si>
  <si>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r>
      <t xml:space="preserve">Закон области "О внесении изменений в закон области "Об областном бюджете на 2024 год и плановый период 2025 и 2026 годов" от 28.03.2024 № 5574-ОЗ: </t>
    </r>
    <r>
      <rPr>
        <b/>
        <sz val="11"/>
        <color theme="1"/>
        <rFont val="Times New Roman"/>
        <family val="1"/>
        <charset val="204"/>
      </rPr>
      <t>2794,5</t>
    </r>
    <r>
      <rPr>
        <sz val="11"/>
        <color theme="1"/>
        <rFont val="Times New Roman"/>
        <family val="1"/>
        <charset val="204"/>
      </rPr>
      <t xml:space="preserve"> - Субсидии на обустройство систем уличного освещения; </t>
    </r>
    <r>
      <rPr>
        <b/>
        <sz val="11"/>
        <color theme="1"/>
        <rFont val="Times New Roman"/>
        <family val="1"/>
        <charset val="204"/>
      </rPr>
      <t>1000,0</t>
    </r>
    <r>
      <rPr>
        <sz val="11"/>
        <color theme="1"/>
        <rFont val="Times New Roman"/>
        <family val="1"/>
        <charset val="204"/>
      </rPr>
      <t xml:space="preserve"> - Субсидии на организацию школьных музеев;</t>
    </r>
    <r>
      <rPr>
        <b/>
        <sz val="11"/>
        <color theme="1"/>
        <rFont val="Times New Roman"/>
        <family val="1"/>
        <charset val="204"/>
      </rPr>
      <t xml:space="preserve"> 2743,0</t>
    </r>
    <r>
      <rPr>
        <sz val="11"/>
        <color theme="1"/>
        <rFont val="Times New Roman"/>
        <family val="1"/>
        <charset val="204"/>
      </rPr>
      <t xml:space="preserve"> - Субсидии на проведение мероприятий по созданию агроклассов и (или) лесных классов в общеобразовательных организациях области; </t>
    </r>
    <r>
      <rPr>
        <b/>
        <sz val="11"/>
        <color theme="1"/>
        <rFont val="Times New Roman"/>
        <family val="1"/>
        <charset val="204"/>
      </rPr>
      <t>9200,0</t>
    </r>
    <r>
      <rPr>
        <sz val="11"/>
        <color theme="1"/>
        <rFont val="Times New Roman"/>
        <family val="1"/>
        <charset val="204"/>
      </rPr>
      <t xml:space="preserve"> - Субсидии на обустройство контейнерных площадок; </t>
    </r>
    <r>
      <rPr>
        <b/>
        <sz val="11"/>
        <color theme="1"/>
        <rFont val="Times New Roman"/>
        <family val="1"/>
        <charset val="204"/>
      </rPr>
      <t>665,3</t>
    </r>
    <r>
      <rPr>
        <sz val="11"/>
        <color theme="1"/>
        <rFont val="Times New Roman"/>
        <family val="1"/>
        <charset val="204"/>
      </rPr>
      <t xml:space="preserve"> - Субсидии на укрепление материально-технической базы муниципальных физкультурно-спортивных организаций; </t>
    </r>
    <r>
      <rPr>
        <b/>
        <sz val="11"/>
        <color theme="1"/>
        <rFont val="Times New Roman"/>
        <family val="1"/>
        <charset val="204"/>
      </rPr>
      <t>2441,5</t>
    </r>
    <r>
      <rPr>
        <sz val="11"/>
        <color theme="1"/>
        <rFont val="Times New Roman"/>
        <family val="1"/>
        <charset val="204"/>
      </rPr>
      <t xml:space="preserve"> - Субсидия на доставку товаров в социально значимые магазины в малонаселенных и (или) труднодоступных населенных пунктах; </t>
    </r>
    <r>
      <rPr>
        <b/>
        <sz val="11"/>
        <color theme="1"/>
        <rFont val="Times New Roman"/>
        <family val="1"/>
        <charset val="204"/>
      </rPr>
      <t>1588,0</t>
    </r>
    <r>
      <rPr>
        <sz val="11"/>
        <color theme="1"/>
        <rFont val="Times New Roman"/>
        <family val="1"/>
        <charset val="204"/>
      </rPr>
      <t xml:space="preserve"> - Субсидии на создание и (или) ремонт источников наружного водоснабжения для забора воды в целях пожаротушения</t>
    </r>
  </si>
  <si>
    <r>
      <t xml:space="preserve">Закон области "О внесении изменений в закон области "Об областном бюджете на 2024 год и плановый период 2025 и 2026 годов" от 28.03.2024 № 5574-ОЗ: </t>
    </r>
    <r>
      <rPr>
        <b/>
        <sz val="11"/>
        <color theme="1"/>
        <rFont val="Times New Roman"/>
        <family val="1"/>
        <charset val="204"/>
      </rPr>
      <t>2794,5</t>
    </r>
    <r>
      <rPr>
        <sz val="11"/>
        <color theme="1"/>
        <rFont val="Times New Roman"/>
        <family val="1"/>
        <charset val="204"/>
      </rPr>
      <t xml:space="preserve"> - Субсидии на обустройство систем уличного освещения;  </t>
    </r>
    <r>
      <rPr>
        <b/>
        <sz val="11"/>
        <color theme="1"/>
        <rFont val="Times New Roman"/>
        <family val="1"/>
        <charset val="204"/>
      </rPr>
      <t>1462,4</t>
    </r>
    <r>
      <rPr>
        <sz val="11"/>
        <color theme="1"/>
        <rFont val="Times New Roman"/>
        <family val="1"/>
        <charset val="204"/>
      </rPr>
      <t xml:space="preserve"> - Субсидии на проведение мероприятий по созданию агроклассов и (или) лесных классов в общеобразовательных организациях области; </t>
    </r>
    <r>
      <rPr>
        <b/>
        <sz val="11"/>
        <color theme="1"/>
        <rFont val="Times New Roman"/>
        <family val="1"/>
        <charset val="204"/>
      </rPr>
      <t>7000,0</t>
    </r>
    <r>
      <rPr>
        <sz val="11"/>
        <color theme="1"/>
        <rFont val="Times New Roman"/>
        <family val="1"/>
        <charset val="204"/>
      </rPr>
      <t xml:space="preserve"> - Субсидии на обустройство контейнерных площадок; </t>
    </r>
    <r>
      <rPr>
        <b/>
        <sz val="11"/>
        <color theme="1"/>
        <rFont val="Times New Roman"/>
        <family val="1"/>
        <charset val="204"/>
      </rPr>
      <t>665,3</t>
    </r>
    <r>
      <rPr>
        <sz val="11"/>
        <color theme="1"/>
        <rFont val="Times New Roman"/>
        <family val="1"/>
        <charset val="204"/>
      </rPr>
      <t xml:space="preserve"> - Субсидии на укрепление материально-технической базы муниципальных физкультурно-спортивных организаций; </t>
    </r>
    <r>
      <rPr>
        <b/>
        <sz val="11"/>
        <color theme="1"/>
        <rFont val="Times New Roman"/>
        <family val="1"/>
        <charset val="204"/>
      </rPr>
      <t>2441,5</t>
    </r>
    <r>
      <rPr>
        <sz val="11"/>
        <color theme="1"/>
        <rFont val="Times New Roman"/>
        <family val="1"/>
        <charset val="204"/>
      </rPr>
      <t xml:space="preserve"> - Субсидия на доставку товаров в социально значимые магазины в малонаселенных и (или) труднодоступных населенных пунктах; </t>
    </r>
    <r>
      <rPr>
        <b/>
        <sz val="11"/>
        <color theme="1"/>
        <rFont val="Times New Roman"/>
        <family val="1"/>
        <charset val="204"/>
      </rPr>
      <t>992,5</t>
    </r>
    <r>
      <rPr>
        <sz val="11"/>
        <color theme="1"/>
        <rFont val="Times New Roman"/>
        <family val="1"/>
        <charset val="204"/>
      </rPr>
      <t xml:space="preserve"> - Субсидии на создание и (или) ремонт источников наружного водоснабжения для забора воды в целях пожаротушения</t>
    </r>
  </si>
  <si>
    <t>Субсидии бюджетам бюджетной системы Российской Федерации (межбюджетные субсидии)</t>
  </si>
  <si>
    <t>После внесения вышеуказанных изменений доходы бюджета округа увеличатся и составят: в 2024 году - 1 474 318,4 тыс. руб.;  в 2025 году - 684 984,3 тыс. руб.; в 2026 году -790 684,2 тыс.руб.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</si>
</sst>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_р_."/>
    <numFmt numFmtId="165" formatCode="0.0"/>
    <numFmt numFmtId="166" formatCode="#,##0.0_ ;[Red]\-#,##0.0\ 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i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46">
    <xf numFmtId="0" fontId="0" fillId="0" borderId="0" xfId="0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justify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top" wrapText="1"/>
    </xf>
    <xf numFmtId="0" fontId="4" fillId="2" borderId="1" xfId="0" applyFont="1" applyFill="1" applyBorder="1" applyAlignment="1">
      <alignment vertical="top" wrapText="1"/>
    </xf>
    <xf numFmtId="0" fontId="7" fillId="0" borderId="0" xfId="0" applyFont="1"/>
    <xf numFmtId="164" fontId="4" fillId="2" borderId="1" xfId="0" applyNumberFormat="1" applyFont="1" applyFill="1" applyBorder="1" applyAlignment="1">
      <alignment horizontal="center" vertical="center" wrapText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top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0" xfId="0" applyFont="1"/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vertical="top"/>
    </xf>
    <xf numFmtId="164" fontId="4" fillId="2" borderId="1" xfId="0" applyNumberFormat="1" applyFont="1" applyFill="1" applyBorder="1" applyAlignment="1">
      <alignment horizontal="center" vertical="center"/>
    </xf>
    <xf numFmtId="165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top" wrapText="1"/>
    </xf>
    <xf numFmtId="166" fontId="10" fillId="2" borderId="1" xfId="0" applyNumberFormat="1" applyFont="1" applyFill="1" applyBorder="1" applyAlignment="1">
      <alignment horizontal="center" vertical="center" wrapText="1"/>
    </xf>
    <xf numFmtId="166" fontId="4" fillId="2" borderId="1" xfId="0" applyNumberFormat="1" applyFont="1" applyFill="1" applyBorder="1" applyAlignment="1">
      <alignment horizontal="center" vertical="center" wrapText="1"/>
    </xf>
    <xf numFmtId="166" fontId="5" fillId="0" borderId="1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vertical="center" wrapText="1"/>
    </xf>
    <xf numFmtId="0" fontId="4" fillId="0" borderId="1" xfId="0" applyFont="1" applyBorder="1"/>
    <xf numFmtId="0" fontId="4" fillId="0" borderId="1" xfId="0" applyFont="1" applyFill="1" applyBorder="1" applyAlignment="1" applyProtection="1">
      <alignment horizontal="left" vertical="top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vertical="center" wrapText="1"/>
      <protection locked="0"/>
    </xf>
    <xf numFmtId="164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vertical="top" wrapText="1"/>
      <protection locked="0"/>
    </xf>
    <xf numFmtId="0" fontId="1" fillId="0" borderId="0" xfId="0" applyFont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2"/>
  <sheetViews>
    <sheetView tabSelected="1" topLeftCell="A175" zoomScaleNormal="100" workbookViewId="0">
      <selection activeCell="F187" sqref="F187"/>
    </sheetView>
  </sheetViews>
  <sheetFormatPr defaultRowHeight="15" x14ac:dyDescent="0.25"/>
  <cols>
    <col min="1" max="1" width="23.5703125" customWidth="1"/>
    <col min="2" max="2" width="35.42578125" customWidth="1"/>
    <col min="3" max="5" width="13.28515625" customWidth="1"/>
    <col min="6" max="6" width="49.42578125" style="17" customWidth="1"/>
  </cols>
  <sheetData>
    <row r="1" spans="1:6" ht="15.75" x14ac:dyDescent="0.25">
      <c r="A1" s="42" t="s">
        <v>0</v>
      </c>
      <c r="B1" s="42"/>
      <c r="C1" s="42"/>
      <c r="D1" s="42"/>
      <c r="E1" s="42"/>
      <c r="F1" s="42"/>
    </row>
    <row r="2" spans="1:6" ht="19.5" customHeight="1" x14ac:dyDescent="0.25">
      <c r="A2" s="42" t="s">
        <v>103</v>
      </c>
      <c r="B2" s="42"/>
      <c r="C2" s="42"/>
      <c r="D2" s="42"/>
      <c r="E2" s="42"/>
      <c r="F2" s="42"/>
    </row>
    <row r="3" spans="1:6" ht="15.75" x14ac:dyDescent="0.25">
      <c r="A3" s="1"/>
    </row>
    <row r="4" spans="1:6" ht="15.75" x14ac:dyDescent="0.25">
      <c r="A4" s="43" t="s">
        <v>1</v>
      </c>
      <c r="B4" s="43"/>
      <c r="C4" s="43"/>
      <c r="D4" s="43"/>
      <c r="E4" s="43"/>
      <c r="F4" s="43"/>
    </row>
    <row r="5" spans="1:6" ht="15.75" x14ac:dyDescent="0.25">
      <c r="A5" s="42" t="s">
        <v>2</v>
      </c>
      <c r="B5" s="42"/>
      <c r="C5" s="42"/>
      <c r="D5" s="42"/>
      <c r="E5" s="42"/>
      <c r="F5" s="42"/>
    </row>
    <row r="6" spans="1:6" ht="15.75" x14ac:dyDescent="0.25">
      <c r="A6" s="43" t="s">
        <v>99</v>
      </c>
      <c r="B6" s="43"/>
      <c r="C6" s="43"/>
      <c r="D6" s="43"/>
      <c r="E6" s="43"/>
      <c r="F6" s="43"/>
    </row>
    <row r="7" spans="1:6" ht="31.5" customHeight="1" x14ac:dyDescent="0.25">
      <c r="A7" s="40" t="s">
        <v>137</v>
      </c>
      <c r="B7" s="40"/>
      <c r="C7" s="40"/>
      <c r="D7" s="40"/>
      <c r="E7" s="40"/>
      <c r="F7" s="40"/>
    </row>
    <row r="8" spans="1:6" ht="16.5" customHeight="1" x14ac:dyDescent="0.25">
      <c r="A8" s="2" t="s">
        <v>3</v>
      </c>
    </row>
    <row r="9" spans="1:6" ht="40.5" customHeight="1" x14ac:dyDescent="0.25">
      <c r="A9" s="44" t="s">
        <v>4</v>
      </c>
      <c r="B9" s="44" t="s">
        <v>5</v>
      </c>
      <c r="C9" s="44" t="s">
        <v>14</v>
      </c>
      <c r="D9" s="44" t="s">
        <v>6</v>
      </c>
      <c r="E9" s="12" t="s">
        <v>7</v>
      </c>
      <c r="F9" s="45" t="s">
        <v>8</v>
      </c>
    </row>
    <row r="10" spans="1:6" x14ac:dyDescent="0.25">
      <c r="A10" s="44"/>
      <c r="B10" s="44"/>
      <c r="C10" s="44"/>
      <c r="D10" s="44"/>
      <c r="E10" s="12" t="s">
        <v>15</v>
      </c>
      <c r="F10" s="45"/>
    </row>
    <row r="11" spans="1:6" s="6" customFormat="1" ht="15.75" x14ac:dyDescent="0.25">
      <c r="A11" s="41" t="s">
        <v>92</v>
      </c>
      <c r="B11" s="41"/>
      <c r="C11" s="41"/>
      <c r="D11" s="41"/>
      <c r="E11" s="41"/>
      <c r="F11" s="41"/>
    </row>
    <row r="12" spans="1:6" ht="28.5" x14ac:dyDescent="0.25">
      <c r="A12" s="25" t="s">
        <v>16</v>
      </c>
      <c r="B12" s="26" t="s">
        <v>17</v>
      </c>
      <c r="C12" s="15">
        <f>C13+C15+C17+C25+C26+C27+C29+C30+C28+C21</f>
        <v>293625</v>
      </c>
      <c r="D12" s="15">
        <f>D13+D15+D17+D25+D26+D27+D29+D30+D28+D21</f>
        <v>293625</v>
      </c>
      <c r="E12" s="27">
        <f>E13+E15+E17+E25+E26+E27+E29+E30+E28+E21</f>
        <v>0</v>
      </c>
      <c r="F12" s="10"/>
    </row>
    <row r="13" spans="1:6" ht="17.45" customHeight="1" x14ac:dyDescent="0.25">
      <c r="A13" s="3" t="s">
        <v>18</v>
      </c>
      <c r="B13" s="5" t="s">
        <v>19</v>
      </c>
      <c r="C13" s="7">
        <f>C14</f>
        <v>205920</v>
      </c>
      <c r="D13" s="7">
        <f>D14</f>
        <v>205920</v>
      </c>
      <c r="E13" s="28">
        <f>E14</f>
        <v>0</v>
      </c>
      <c r="F13" s="18"/>
    </row>
    <row r="14" spans="1:6" x14ac:dyDescent="0.25">
      <c r="A14" s="3" t="s">
        <v>20</v>
      </c>
      <c r="B14" s="5" t="s">
        <v>44</v>
      </c>
      <c r="C14" s="7">
        <v>205920</v>
      </c>
      <c r="D14" s="7">
        <v>205920</v>
      </c>
      <c r="E14" s="29">
        <f t="shared" ref="E14:E63" si="0">D14-C14</f>
        <v>0</v>
      </c>
      <c r="F14" s="10"/>
    </row>
    <row r="15" spans="1:6" ht="49.5" customHeight="1" x14ac:dyDescent="0.25">
      <c r="A15" s="3" t="s">
        <v>21</v>
      </c>
      <c r="B15" s="5" t="s">
        <v>22</v>
      </c>
      <c r="C15" s="7">
        <f>C16</f>
        <v>34569</v>
      </c>
      <c r="D15" s="7">
        <f>D16</f>
        <v>34569</v>
      </c>
      <c r="E15" s="28">
        <f>E16</f>
        <v>0</v>
      </c>
      <c r="F15" s="10"/>
    </row>
    <row r="16" spans="1:6" ht="45" x14ac:dyDescent="0.25">
      <c r="A16" s="3" t="s">
        <v>21</v>
      </c>
      <c r="B16" s="5" t="s">
        <v>23</v>
      </c>
      <c r="C16" s="7">
        <v>34569</v>
      </c>
      <c r="D16" s="7">
        <v>34569</v>
      </c>
      <c r="E16" s="29">
        <f t="shared" si="0"/>
        <v>0</v>
      </c>
      <c r="F16" s="10"/>
    </row>
    <row r="17" spans="1:6" ht="30" x14ac:dyDescent="0.25">
      <c r="A17" s="3" t="s">
        <v>24</v>
      </c>
      <c r="B17" s="5" t="s">
        <v>25</v>
      </c>
      <c r="C17" s="7">
        <f>SUM(C18:C20)</f>
        <v>24527</v>
      </c>
      <c r="D17" s="7">
        <f>SUM(D18:D20)</f>
        <v>24527</v>
      </c>
      <c r="E17" s="28">
        <f>SUM(E18:E20)</f>
        <v>0</v>
      </c>
      <c r="F17" s="10"/>
    </row>
    <row r="18" spans="1:6" ht="45" x14ac:dyDescent="0.25">
      <c r="A18" s="3" t="s">
        <v>26</v>
      </c>
      <c r="B18" s="5" t="s">
        <v>27</v>
      </c>
      <c r="C18" s="7">
        <v>23575</v>
      </c>
      <c r="D18" s="7">
        <v>23575</v>
      </c>
      <c r="E18" s="29">
        <f t="shared" si="0"/>
        <v>0</v>
      </c>
      <c r="F18" s="10"/>
    </row>
    <row r="19" spans="1:6" x14ac:dyDescent="0.25">
      <c r="A19" s="3" t="s">
        <v>28</v>
      </c>
      <c r="B19" s="5" t="s">
        <v>29</v>
      </c>
      <c r="C19" s="7">
        <v>0</v>
      </c>
      <c r="D19" s="7">
        <v>0</v>
      </c>
      <c r="E19" s="29">
        <f t="shared" si="0"/>
        <v>0</v>
      </c>
      <c r="F19" s="10"/>
    </row>
    <row r="20" spans="1:6" ht="45" x14ac:dyDescent="0.25">
      <c r="A20" s="3" t="s">
        <v>30</v>
      </c>
      <c r="B20" s="5" t="s">
        <v>31</v>
      </c>
      <c r="C20" s="7">
        <v>952</v>
      </c>
      <c r="D20" s="7">
        <v>952</v>
      </c>
      <c r="E20" s="29">
        <f t="shared" si="0"/>
        <v>0</v>
      </c>
      <c r="F20" s="10"/>
    </row>
    <row r="21" spans="1:6" x14ac:dyDescent="0.25">
      <c r="A21" s="3" t="s">
        <v>45</v>
      </c>
      <c r="B21" s="5" t="s">
        <v>46</v>
      </c>
      <c r="C21" s="7">
        <f>SUM(C22:C24)</f>
        <v>11503</v>
      </c>
      <c r="D21" s="7">
        <f>SUM(D22:D24)</f>
        <v>11503</v>
      </c>
      <c r="E21" s="28">
        <f>SUM(E22:E24)</f>
        <v>0</v>
      </c>
      <c r="F21" s="10"/>
    </row>
    <row r="22" spans="1:6" x14ac:dyDescent="0.25">
      <c r="A22" s="3" t="s">
        <v>47</v>
      </c>
      <c r="B22" s="5" t="s">
        <v>48</v>
      </c>
      <c r="C22" s="7">
        <v>5123</v>
      </c>
      <c r="D22" s="7">
        <v>5123</v>
      </c>
      <c r="E22" s="29">
        <f t="shared" si="0"/>
        <v>0</v>
      </c>
      <c r="F22" s="10"/>
    </row>
    <row r="23" spans="1:6" x14ac:dyDescent="0.25">
      <c r="A23" s="3" t="s">
        <v>49</v>
      </c>
      <c r="B23" s="5" t="s">
        <v>50</v>
      </c>
      <c r="C23" s="7">
        <v>2770</v>
      </c>
      <c r="D23" s="7">
        <v>2770</v>
      </c>
      <c r="E23" s="29">
        <f t="shared" si="0"/>
        <v>0</v>
      </c>
      <c r="F23" s="10"/>
    </row>
    <row r="24" spans="1:6" x14ac:dyDescent="0.25">
      <c r="A24" s="3" t="s">
        <v>51</v>
      </c>
      <c r="B24" s="5" t="s">
        <v>52</v>
      </c>
      <c r="C24" s="7">
        <v>3610</v>
      </c>
      <c r="D24" s="7">
        <v>3610</v>
      </c>
      <c r="E24" s="29">
        <f t="shared" si="0"/>
        <v>0</v>
      </c>
      <c r="F24" s="10"/>
    </row>
    <row r="25" spans="1:6" ht="30" x14ac:dyDescent="0.25">
      <c r="A25" s="3" t="s">
        <v>32</v>
      </c>
      <c r="B25" s="5" t="s">
        <v>33</v>
      </c>
      <c r="C25" s="7">
        <v>1624</v>
      </c>
      <c r="D25" s="7">
        <v>1624</v>
      </c>
      <c r="E25" s="29">
        <f t="shared" si="0"/>
        <v>0</v>
      </c>
      <c r="F25" s="10"/>
    </row>
    <row r="26" spans="1:6" ht="75" x14ac:dyDescent="0.25">
      <c r="A26" s="3" t="s">
        <v>34</v>
      </c>
      <c r="B26" s="5" t="s">
        <v>35</v>
      </c>
      <c r="C26" s="7">
        <v>7577</v>
      </c>
      <c r="D26" s="7">
        <v>7577</v>
      </c>
      <c r="E26" s="29">
        <f t="shared" si="0"/>
        <v>0</v>
      </c>
      <c r="F26" s="10"/>
    </row>
    <row r="27" spans="1:6" ht="30" x14ac:dyDescent="0.25">
      <c r="A27" s="3" t="s">
        <v>36</v>
      </c>
      <c r="B27" s="5" t="s">
        <v>37</v>
      </c>
      <c r="C27" s="7">
        <v>465</v>
      </c>
      <c r="D27" s="7">
        <v>465</v>
      </c>
      <c r="E27" s="29">
        <f t="shared" si="0"/>
        <v>0</v>
      </c>
      <c r="F27" s="10"/>
    </row>
    <row r="28" spans="1:6" ht="60" x14ac:dyDescent="0.25">
      <c r="A28" s="3" t="s">
        <v>38</v>
      </c>
      <c r="B28" s="5" t="s">
        <v>39</v>
      </c>
      <c r="C28" s="7">
        <v>2062</v>
      </c>
      <c r="D28" s="7">
        <v>2062</v>
      </c>
      <c r="E28" s="29">
        <f t="shared" si="0"/>
        <v>0</v>
      </c>
      <c r="F28" s="10"/>
    </row>
    <row r="29" spans="1:6" ht="45" x14ac:dyDescent="0.25">
      <c r="A29" s="3" t="s">
        <v>40</v>
      </c>
      <c r="B29" s="5" t="s">
        <v>41</v>
      </c>
      <c r="C29" s="7">
        <f>1062+2970+478+255</f>
        <v>4765</v>
      </c>
      <c r="D29" s="7">
        <f>1062+2970+478+255</f>
        <v>4765</v>
      </c>
      <c r="E29" s="29">
        <f t="shared" si="0"/>
        <v>0</v>
      </c>
      <c r="F29" s="10"/>
    </row>
    <row r="30" spans="1:6" ht="30" x14ac:dyDescent="0.25">
      <c r="A30" s="3" t="s">
        <v>42</v>
      </c>
      <c r="B30" s="5" t="s">
        <v>43</v>
      </c>
      <c r="C30" s="7">
        <v>613</v>
      </c>
      <c r="D30" s="7">
        <v>613</v>
      </c>
      <c r="E30" s="29">
        <f t="shared" si="0"/>
        <v>0</v>
      </c>
      <c r="F30" s="10"/>
    </row>
    <row r="31" spans="1:6" ht="28.5" x14ac:dyDescent="0.25">
      <c r="A31" s="25" t="s">
        <v>9</v>
      </c>
      <c r="B31" s="26" t="s">
        <v>53</v>
      </c>
      <c r="C31" s="15">
        <f>C32+C58+C61</f>
        <v>854486.5</v>
      </c>
      <c r="D31" s="15">
        <f>D32+D58+D61</f>
        <v>1180693.3999999999</v>
      </c>
      <c r="E31" s="27">
        <f>E32+E58+E61</f>
        <v>326206.89999999997</v>
      </c>
      <c r="F31" s="10"/>
    </row>
    <row r="32" spans="1:6" ht="75" x14ac:dyDescent="0.25">
      <c r="A32" s="3" t="s">
        <v>54</v>
      </c>
      <c r="B32" s="5" t="s">
        <v>118</v>
      </c>
      <c r="C32" s="7">
        <f>C33+C37+C49+C56</f>
        <v>854486.5</v>
      </c>
      <c r="D32" s="7">
        <f>D33+D37+D49+D56</f>
        <v>1177958.7</v>
      </c>
      <c r="E32" s="28">
        <f>E33+E37+E49+E56</f>
        <v>323472.19999999995</v>
      </c>
      <c r="F32" s="10"/>
    </row>
    <row r="33" spans="1:6" ht="30" x14ac:dyDescent="0.25">
      <c r="A33" s="3" t="s">
        <v>10</v>
      </c>
      <c r="B33" s="5" t="s">
        <v>130</v>
      </c>
      <c r="C33" s="7">
        <f>SUM(C34:C36)</f>
        <v>114422.6</v>
      </c>
      <c r="D33" s="7">
        <f>SUM(D34:D36)</f>
        <v>229878</v>
      </c>
      <c r="E33" s="28">
        <f>SUM(E34:E36)</f>
        <v>115455.4</v>
      </c>
      <c r="F33" s="10"/>
    </row>
    <row r="34" spans="1:6" ht="60" x14ac:dyDescent="0.25">
      <c r="A34" s="3" t="s">
        <v>56</v>
      </c>
      <c r="B34" s="8" t="s">
        <v>57</v>
      </c>
      <c r="C34" s="7">
        <v>18470.900000000001</v>
      </c>
      <c r="D34" s="7">
        <v>18470.900000000001</v>
      </c>
      <c r="E34" s="29">
        <f t="shared" si="0"/>
        <v>0</v>
      </c>
      <c r="F34" s="14"/>
    </row>
    <row r="35" spans="1:6" ht="60" x14ac:dyDescent="0.25">
      <c r="A35" s="3" t="s">
        <v>58</v>
      </c>
      <c r="B35" s="5" t="s">
        <v>59</v>
      </c>
      <c r="C35" s="7">
        <v>0</v>
      </c>
      <c r="D35" s="7">
        <v>115455.4</v>
      </c>
      <c r="E35" s="29">
        <f t="shared" si="0"/>
        <v>115455.4</v>
      </c>
      <c r="F35" s="10"/>
    </row>
    <row r="36" spans="1:6" ht="75" x14ac:dyDescent="0.25">
      <c r="A36" s="3" t="s">
        <v>60</v>
      </c>
      <c r="B36" s="4" t="s">
        <v>131</v>
      </c>
      <c r="C36" s="7">
        <v>95951.7</v>
      </c>
      <c r="D36" s="7">
        <v>95951.7</v>
      </c>
      <c r="E36" s="29">
        <f t="shared" si="0"/>
        <v>0</v>
      </c>
      <c r="F36" s="14"/>
    </row>
    <row r="37" spans="1:6" ht="50.25" customHeight="1" x14ac:dyDescent="0.25">
      <c r="A37" s="3" t="s">
        <v>11</v>
      </c>
      <c r="B37" s="5" t="s">
        <v>119</v>
      </c>
      <c r="C37" s="7">
        <f>SUM(C38:C48)</f>
        <v>513829</v>
      </c>
      <c r="D37" s="7">
        <f>SUM(D38:D48)</f>
        <v>720401.8</v>
      </c>
      <c r="E37" s="28">
        <f>SUM(E38:E48)</f>
        <v>206572.79999999996</v>
      </c>
      <c r="F37" s="14"/>
    </row>
    <row r="38" spans="1:6" ht="60" x14ac:dyDescent="0.25">
      <c r="A38" s="9" t="s">
        <v>62</v>
      </c>
      <c r="B38" s="10" t="s">
        <v>63</v>
      </c>
      <c r="C38" s="13">
        <v>211684.2</v>
      </c>
      <c r="D38" s="13">
        <v>192684.2</v>
      </c>
      <c r="E38" s="29">
        <f t="shared" si="0"/>
        <v>-19000</v>
      </c>
      <c r="F38" s="39" t="s">
        <v>124</v>
      </c>
    </row>
    <row r="39" spans="1:6" ht="180" x14ac:dyDescent="0.25">
      <c r="A39" s="3" t="s">
        <v>64</v>
      </c>
      <c r="B39" s="5" t="s">
        <v>93</v>
      </c>
      <c r="C39" s="7">
        <v>4417.8</v>
      </c>
      <c r="D39" s="7">
        <v>4417.8</v>
      </c>
      <c r="E39" s="29">
        <f t="shared" si="0"/>
        <v>0</v>
      </c>
      <c r="F39" s="10"/>
    </row>
    <row r="40" spans="1:6" ht="150" x14ac:dyDescent="0.25">
      <c r="A40" s="3" t="s">
        <v>65</v>
      </c>
      <c r="B40" s="5" t="s">
        <v>120</v>
      </c>
      <c r="C40" s="7">
        <v>6572.2</v>
      </c>
      <c r="D40" s="7">
        <v>6612.2</v>
      </c>
      <c r="E40" s="29">
        <f t="shared" si="0"/>
        <v>40</v>
      </c>
      <c r="F40" s="10" t="s">
        <v>125</v>
      </c>
    </row>
    <row r="41" spans="1:6" ht="90" x14ac:dyDescent="0.25">
      <c r="A41" s="9" t="s">
        <v>66</v>
      </c>
      <c r="B41" s="11" t="s">
        <v>132</v>
      </c>
      <c r="C41" s="13">
        <v>3478.6</v>
      </c>
      <c r="D41" s="13">
        <v>3478.6</v>
      </c>
      <c r="E41" s="29">
        <f t="shared" si="0"/>
        <v>0</v>
      </c>
      <c r="F41" s="19"/>
    </row>
    <row r="42" spans="1:6" ht="105" x14ac:dyDescent="0.25">
      <c r="A42" s="3" t="s">
        <v>68</v>
      </c>
      <c r="B42" s="4" t="s">
        <v>133</v>
      </c>
      <c r="C42" s="13">
        <v>7356.4</v>
      </c>
      <c r="D42" s="13">
        <v>7356.4</v>
      </c>
      <c r="E42" s="29">
        <f t="shared" si="0"/>
        <v>0</v>
      </c>
      <c r="F42" s="19"/>
    </row>
    <row r="43" spans="1:6" ht="105" x14ac:dyDescent="0.25">
      <c r="A43" s="3" t="s">
        <v>70</v>
      </c>
      <c r="B43" s="4" t="s">
        <v>71</v>
      </c>
      <c r="C43" s="13">
        <v>73115.199999999997</v>
      </c>
      <c r="D43" s="13">
        <v>73115.199999999997</v>
      </c>
      <c r="E43" s="29">
        <f t="shared" si="0"/>
        <v>0</v>
      </c>
      <c r="F43" s="20"/>
    </row>
    <row r="44" spans="1:6" ht="60" x14ac:dyDescent="0.25">
      <c r="A44" s="3" t="s">
        <v>72</v>
      </c>
      <c r="B44" s="4" t="s">
        <v>73</v>
      </c>
      <c r="C44" s="13">
        <v>3164.8</v>
      </c>
      <c r="D44" s="13">
        <v>3164.8</v>
      </c>
      <c r="E44" s="29">
        <f t="shared" si="0"/>
        <v>0</v>
      </c>
      <c r="F44" s="20"/>
    </row>
    <row r="45" spans="1:6" ht="50.25" customHeight="1" x14ac:dyDescent="0.25">
      <c r="A45" s="3" t="s">
        <v>74</v>
      </c>
      <c r="B45" s="4" t="s">
        <v>75</v>
      </c>
      <c r="C45" s="13">
        <v>0</v>
      </c>
      <c r="D45" s="13">
        <v>0</v>
      </c>
      <c r="E45" s="29">
        <f t="shared" si="0"/>
        <v>0</v>
      </c>
      <c r="F45" s="20"/>
    </row>
    <row r="46" spans="1:6" ht="60" x14ac:dyDescent="0.25">
      <c r="A46" s="3" t="s">
        <v>76</v>
      </c>
      <c r="B46" s="4" t="s">
        <v>94</v>
      </c>
      <c r="C46" s="13">
        <v>224.8</v>
      </c>
      <c r="D46" s="13">
        <v>224.8</v>
      </c>
      <c r="E46" s="29">
        <f t="shared" si="0"/>
        <v>0</v>
      </c>
      <c r="F46" s="20"/>
    </row>
    <row r="47" spans="1:6" ht="60" x14ac:dyDescent="0.25">
      <c r="A47" s="3" t="s">
        <v>77</v>
      </c>
      <c r="B47" s="4" t="s">
        <v>78</v>
      </c>
      <c r="C47" s="13">
        <v>86448.3</v>
      </c>
      <c r="D47" s="13">
        <v>95526.2</v>
      </c>
      <c r="E47" s="29">
        <f t="shared" si="0"/>
        <v>9077.8999999999942</v>
      </c>
      <c r="F47" s="34" t="s">
        <v>125</v>
      </c>
    </row>
    <row r="48" spans="1:6" ht="409.5" x14ac:dyDescent="0.25">
      <c r="A48" s="35" t="s">
        <v>79</v>
      </c>
      <c r="B48" s="36" t="s">
        <v>95</v>
      </c>
      <c r="C48" s="37">
        <v>117366.7</v>
      </c>
      <c r="D48" s="37">
        <v>333821.59999999998</v>
      </c>
      <c r="E48" s="38">
        <f t="shared" si="0"/>
        <v>216454.89999999997</v>
      </c>
      <c r="F48" s="34" t="s">
        <v>126</v>
      </c>
    </row>
    <row r="49" spans="1:6" ht="30" x14ac:dyDescent="0.25">
      <c r="A49" s="3" t="s">
        <v>12</v>
      </c>
      <c r="B49" s="5" t="s">
        <v>13</v>
      </c>
      <c r="C49" s="13">
        <f>SUM(C50:C55)</f>
        <v>213787.9</v>
      </c>
      <c r="D49" s="13">
        <f>SUM(D50:D55)</f>
        <v>215231.9</v>
      </c>
      <c r="E49" s="29">
        <f t="shared" si="0"/>
        <v>1444</v>
      </c>
      <c r="F49" s="19"/>
    </row>
    <row r="50" spans="1:6" ht="165" x14ac:dyDescent="0.25">
      <c r="A50" s="3" t="s">
        <v>80</v>
      </c>
      <c r="B50" s="5" t="s">
        <v>96</v>
      </c>
      <c r="C50" s="13">
        <v>200933.5</v>
      </c>
      <c r="D50" s="13">
        <v>202377.5</v>
      </c>
      <c r="E50" s="29">
        <f t="shared" si="0"/>
        <v>1444</v>
      </c>
      <c r="F50" s="10" t="s">
        <v>127</v>
      </c>
    </row>
    <row r="51" spans="1:6" ht="80.25" customHeight="1" x14ac:dyDescent="0.25">
      <c r="A51" s="3" t="s">
        <v>81</v>
      </c>
      <c r="B51" s="5" t="s">
        <v>82</v>
      </c>
      <c r="C51" s="13">
        <v>400.3</v>
      </c>
      <c r="D51" s="13">
        <v>400.3</v>
      </c>
      <c r="E51" s="29">
        <f t="shared" si="0"/>
        <v>0</v>
      </c>
      <c r="F51" s="19"/>
    </row>
    <row r="52" spans="1:6" ht="105" x14ac:dyDescent="0.25">
      <c r="A52" s="3" t="s">
        <v>83</v>
      </c>
      <c r="B52" s="5" t="s">
        <v>97</v>
      </c>
      <c r="C52" s="13">
        <v>1.9</v>
      </c>
      <c r="D52" s="13">
        <v>1.9</v>
      </c>
      <c r="E52" s="29">
        <f t="shared" si="0"/>
        <v>0</v>
      </c>
      <c r="F52" s="19"/>
    </row>
    <row r="53" spans="1:6" ht="120" x14ac:dyDescent="0.25">
      <c r="A53" s="3" t="s">
        <v>84</v>
      </c>
      <c r="B53" s="5" t="s">
        <v>104</v>
      </c>
      <c r="C53" s="13">
        <v>1096</v>
      </c>
      <c r="D53" s="13">
        <v>1096</v>
      </c>
      <c r="E53" s="29">
        <f t="shared" si="0"/>
        <v>0</v>
      </c>
      <c r="F53" s="21"/>
    </row>
    <row r="54" spans="1:6" ht="200.25" customHeight="1" x14ac:dyDescent="0.25">
      <c r="A54" s="3" t="s">
        <v>85</v>
      </c>
      <c r="B54" s="5" t="s">
        <v>105</v>
      </c>
      <c r="C54" s="13">
        <v>8367.2000000000007</v>
      </c>
      <c r="D54" s="13">
        <v>8367.2000000000007</v>
      </c>
      <c r="E54" s="29">
        <f t="shared" si="0"/>
        <v>0</v>
      </c>
      <c r="F54" s="21"/>
    </row>
    <row r="55" spans="1:6" ht="45" x14ac:dyDescent="0.25">
      <c r="A55" s="3" t="s">
        <v>86</v>
      </c>
      <c r="B55" s="5" t="s">
        <v>87</v>
      </c>
      <c r="C55" s="13">
        <v>2989</v>
      </c>
      <c r="D55" s="13">
        <v>2989</v>
      </c>
      <c r="E55" s="29">
        <f t="shared" si="0"/>
        <v>0</v>
      </c>
      <c r="F55" s="21"/>
    </row>
    <row r="56" spans="1:6" x14ac:dyDescent="0.25">
      <c r="A56" s="3" t="s">
        <v>88</v>
      </c>
      <c r="B56" s="5" t="s">
        <v>89</v>
      </c>
      <c r="C56" s="13">
        <f>SUM(C57:C57)</f>
        <v>12447</v>
      </c>
      <c r="D56" s="13">
        <f>SUM(D57:D57)</f>
        <v>12447</v>
      </c>
      <c r="E56" s="29">
        <f t="shared" si="0"/>
        <v>0</v>
      </c>
      <c r="F56" s="19"/>
    </row>
    <row r="57" spans="1:6" ht="45" x14ac:dyDescent="0.25">
      <c r="A57" s="3" t="s">
        <v>90</v>
      </c>
      <c r="B57" s="4" t="s">
        <v>121</v>
      </c>
      <c r="C57" s="13">
        <v>12447</v>
      </c>
      <c r="D57" s="13">
        <v>12447</v>
      </c>
      <c r="E57" s="29">
        <f t="shared" si="0"/>
        <v>0</v>
      </c>
      <c r="F57" s="19"/>
    </row>
    <row r="58" spans="1:6" ht="60" x14ac:dyDescent="0.25">
      <c r="A58" s="3" t="s">
        <v>106</v>
      </c>
      <c r="B58" s="24" t="s">
        <v>107</v>
      </c>
      <c r="C58" s="13">
        <f t="shared" ref="C58:E59" si="1">C59</f>
        <v>0</v>
      </c>
      <c r="D58" s="13">
        <f t="shared" si="1"/>
        <v>1144.4000000000001</v>
      </c>
      <c r="E58" s="30">
        <f t="shared" si="1"/>
        <v>1144.4000000000001</v>
      </c>
      <c r="F58" s="19"/>
    </row>
    <row r="59" spans="1:6" ht="32.25" customHeight="1" x14ac:dyDescent="0.25">
      <c r="A59" s="3" t="s">
        <v>108</v>
      </c>
      <c r="B59" s="4" t="s">
        <v>109</v>
      </c>
      <c r="C59" s="13">
        <f t="shared" si="1"/>
        <v>0</v>
      </c>
      <c r="D59" s="13">
        <f t="shared" si="1"/>
        <v>1144.4000000000001</v>
      </c>
      <c r="E59" s="30">
        <f t="shared" si="1"/>
        <v>1144.4000000000001</v>
      </c>
      <c r="F59" s="19"/>
    </row>
    <row r="60" spans="1:6" ht="75" x14ac:dyDescent="0.25">
      <c r="A60" s="3" t="s">
        <v>110</v>
      </c>
      <c r="B60" s="24" t="s">
        <v>111</v>
      </c>
      <c r="C60" s="13">
        <v>0</v>
      </c>
      <c r="D60" s="13">
        <v>1144.4000000000001</v>
      </c>
      <c r="E60" s="29">
        <f t="shared" si="0"/>
        <v>1144.4000000000001</v>
      </c>
      <c r="F60" s="10" t="s">
        <v>128</v>
      </c>
    </row>
    <row r="61" spans="1:6" ht="30" x14ac:dyDescent="0.25">
      <c r="A61" s="3" t="s">
        <v>112</v>
      </c>
      <c r="B61" s="24" t="s">
        <v>113</v>
      </c>
      <c r="C61" s="13">
        <f t="shared" ref="C61:E62" si="2">C62</f>
        <v>0</v>
      </c>
      <c r="D61" s="13">
        <f t="shared" si="2"/>
        <v>1590.3</v>
      </c>
      <c r="E61" s="30">
        <f t="shared" si="2"/>
        <v>1590.3</v>
      </c>
      <c r="F61" s="19"/>
    </row>
    <row r="62" spans="1:6" ht="36" customHeight="1" x14ac:dyDescent="0.25">
      <c r="A62" s="3" t="s">
        <v>114</v>
      </c>
      <c r="B62" s="24" t="s">
        <v>115</v>
      </c>
      <c r="C62" s="13">
        <f t="shared" si="2"/>
        <v>0</v>
      </c>
      <c r="D62" s="13">
        <f t="shared" si="2"/>
        <v>1590.3</v>
      </c>
      <c r="E62" s="30">
        <f t="shared" si="2"/>
        <v>1590.3</v>
      </c>
      <c r="F62" s="19"/>
    </row>
    <row r="63" spans="1:6" ht="75" x14ac:dyDescent="0.25">
      <c r="A63" s="3" t="s">
        <v>116</v>
      </c>
      <c r="B63" s="24" t="s">
        <v>117</v>
      </c>
      <c r="C63" s="13">
        <v>0</v>
      </c>
      <c r="D63" s="13">
        <v>1590.3</v>
      </c>
      <c r="E63" s="29">
        <f t="shared" si="0"/>
        <v>1590.3</v>
      </c>
      <c r="F63" s="10" t="s">
        <v>129</v>
      </c>
    </row>
    <row r="64" spans="1:6" x14ac:dyDescent="0.25">
      <c r="A64" s="3"/>
      <c r="B64" s="26" t="s">
        <v>91</v>
      </c>
      <c r="C64" s="15">
        <f>C31+C12</f>
        <v>1148111.5</v>
      </c>
      <c r="D64" s="15">
        <f>D31+D12</f>
        <v>1474318.4</v>
      </c>
      <c r="E64" s="27">
        <f>E31+E12</f>
        <v>326206.89999999997</v>
      </c>
      <c r="F64" s="19"/>
    </row>
    <row r="67" spans="1:6" ht="31.5" x14ac:dyDescent="0.25">
      <c r="A67" s="2" t="s">
        <v>101</v>
      </c>
    </row>
    <row r="68" spans="1:6" ht="25.5" x14ac:dyDescent="0.25">
      <c r="A68" s="44" t="s">
        <v>4</v>
      </c>
      <c r="B68" s="44" t="s">
        <v>5</v>
      </c>
      <c r="C68" s="44" t="s">
        <v>14</v>
      </c>
      <c r="D68" s="44" t="s">
        <v>6</v>
      </c>
      <c r="E68" s="12" t="s">
        <v>7</v>
      </c>
      <c r="F68" s="45" t="s">
        <v>8</v>
      </c>
    </row>
    <row r="69" spans="1:6" x14ac:dyDescent="0.25">
      <c r="A69" s="44"/>
      <c r="B69" s="44"/>
      <c r="C69" s="44"/>
      <c r="D69" s="44"/>
      <c r="E69" s="12" t="s">
        <v>15</v>
      </c>
      <c r="F69" s="45"/>
    </row>
    <row r="70" spans="1:6" ht="15.75" x14ac:dyDescent="0.25">
      <c r="A70" s="41" t="s">
        <v>98</v>
      </c>
      <c r="B70" s="41"/>
      <c r="C70" s="41"/>
      <c r="D70" s="41"/>
      <c r="E70" s="41"/>
      <c r="F70" s="41"/>
    </row>
    <row r="71" spans="1:6" ht="28.5" x14ac:dyDescent="0.25">
      <c r="A71" s="25" t="s">
        <v>16</v>
      </c>
      <c r="B71" s="26" t="s">
        <v>17</v>
      </c>
      <c r="C71" s="15">
        <f>C72+C74+C76+C84+C85+C86+C88+C89+C87+C80</f>
        <v>293267</v>
      </c>
      <c r="D71" s="15">
        <f>D72+D74+D76+D84+D85+D86+D88+D89+D87+D80</f>
        <v>293267</v>
      </c>
      <c r="E71" s="27">
        <f>E72+E74+E76+E84+E85+E86+E88+E89+E87+E80</f>
        <v>0</v>
      </c>
      <c r="F71" s="10"/>
    </row>
    <row r="72" spans="1:6" ht="30" x14ac:dyDescent="0.25">
      <c r="A72" s="3" t="s">
        <v>18</v>
      </c>
      <c r="B72" s="5" t="s">
        <v>19</v>
      </c>
      <c r="C72" s="7">
        <f>C73</f>
        <v>202092</v>
      </c>
      <c r="D72" s="7">
        <f>D73</f>
        <v>202092</v>
      </c>
      <c r="E72" s="28">
        <f>E73</f>
        <v>0</v>
      </c>
      <c r="F72" s="18"/>
    </row>
    <row r="73" spans="1:6" x14ac:dyDescent="0.25">
      <c r="A73" s="3" t="s">
        <v>20</v>
      </c>
      <c r="B73" s="5" t="s">
        <v>44</v>
      </c>
      <c r="C73" s="7">
        <v>202092</v>
      </c>
      <c r="D73" s="7">
        <v>202092</v>
      </c>
      <c r="E73" s="29">
        <f>D73-C73</f>
        <v>0</v>
      </c>
      <c r="F73" s="10"/>
    </row>
    <row r="74" spans="1:6" ht="60" x14ac:dyDescent="0.25">
      <c r="A74" s="3" t="s">
        <v>21</v>
      </c>
      <c r="B74" s="5" t="s">
        <v>22</v>
      </c>
      <c r="C74" s="7">
        <f>C75</f>
        <v>35464</v>
      </c>
      <c r="D74" s="7">
        <f>D75</f>
        <v>35464</v>
      </c>
      <c r="E74" s="28">
        <f>E75</f>
        <v>0</v>
      </c>
      <c r="F74" s="10"/>
    </row>
    <row r="75" spans="1:6" ht="45" x14ac:dyDescent="0.25">
      <c r="A75" s="3" t="s">
        <v>21</v>
      </c>
      <c r="B75" s="5" t="s">
        <v>23</v>
      </c>
      <c r="C75" s="22">
        <v>35464</v>
      </c>
      <c r="D75" s="22">
        <v>35464</v>
      </c>
      <c r="E75" s="29">
        <f>D75-C75</f>
        <v>0</v>
      </c>
      <c r="F75" s="10"/>
    </row>
    <row r="76" spans="1:6" ht="30" x14ac:dyDescent="0.25">
      <c r="A76" s="3" t="s">
        <v>24</v>
      </c>
      <c r="B76" s="5" t="s">
        <v>25</v>
      </c>
      <c r="C76" s="7">
        <f>SUM(C77:C79)</f>
        <v>26967</v>
      </c>
      <c r="D76" s="7">
        <f>SUM(D77:D79)</f>
        <v>26967</v>
      </c>
      <c r="E76" s="28">
        <f>SUM(E77:E79)</f>
        <v>0</v>
      </c>
      <c r="F76" s="10"/>
    </row>
    <row r="77" spans="1:6" ht="45" x14ac:dyDescent="0.25">
      <c r="A77" s="3" t="s">
        <v>26</v>
      </c>
      <c r="B77" s="5" t="s">
        <v>27</v>
      </c>
      <c r="C77" s="22">
        <f>22979+3025</f>
        <v>26004</v>
      </c>
      <c r="D77" s="22">
        <f>22979+3025</f>
        <v>26004</v>
      </c>
      <c r="E77" s="29">
        <f>D77-C77</f>
        <v>0</v>
      </c>
      <c r="F77" s="10"/>
    </row>
    <row r="78" spans="1:6" x14ac:dyDescent="0.25">
      <c r="A78" s="3" t="s">
        <v>28</v>
      </c>
      <c r="B78" s="5" t="s">
        <v>29</v>
      </c>
      <c r="C78" s="23">
        <v>0</v>
      </c>
      <c r="D78" s="23">
        <v>0</v>
      </c>
      <c r="E78" s="29">
        <f>D78-C78</f>
        <v>0</v>
      </c>
      <c r="F78" s="10"/>
    </row>
    <row r="79" spans="1:6" ht="45" x14ac:dyDescent="0.25">
      <c r="A79" s="3" t="s">
        <v>30</v>
      </c>
      <c r="B79" s="5" t="s">
        <v>31</v>
      </c>
      <c r="C79" s="23">
        <v>963</v>
      </c>
      <c r="D79" s="23">
        <v>963</v>
      </c>
      <c r="E79" s="29">
        <f>D79-C79</f>
        <v>0</v>
      </c>
      <c r="F79" s="10"/>
    </row>
    <row r="80" spans="1:6" x14ac:dyDescent="0.25">
      <c r="A80" s="3" t="s">
        <v>45</v>
      </c>
      <c r="B80" s="5" t="s">
        <v>46</v>
      </c>
      <c r="C80" s="7">
        <f>SUM(C81:C83)</f>
        <v>11611</v>
      </c>
      <c r="D80" s="7">
        <f>SUM(D81:D83)</f>
        <v>11611</v>
      </c>
      <c r="E80" s="28">
        <f>SUM(E81:E83)</f>
        <v>0</v>
      </c>
      <c r="F80" s="10"/>
    </row>
    <row r="81" spans="1:6" x14ac:dyDescent="0.25">
      <c r="A81" s="3" t="s">
        <v>47</v>
      </c>
      <c r="B81" s="5" t="s">
        <v>48</v>
      </c>
      <c r="C81" s="7">
        <v>5231</v>
      </c>
      <c r="D81" s="7">
        <v>5231</v>
      </c>
      <c r="E81" s="29">
        <f>D81-C81</f>
        <v>0</v>
      </c>
      <c r="F81" s="10"/>
    </row>
    <row r="82" spans="1:6" x14ac:dyDescent="0.25">
      <c r="A82" s="3" t="s">
        <v>49</v>
      </c>
      <c r="B82" s="5" t="s">
        <v>50</v>
      </c>
      <c r="C82" s="7">
        <v>2770</v>
      </c>
      <c r="D82" s="7">
        <v>2770</v>
      </c>
      <c r="E82" s="29">
        <f>D82-C82</f>
        <v>0</v>
      </c>
      <c r="F82" s="10"/>
    </row>
    <row r="83" spans="1:6" x14ac:dyDescent="0.25">
      <c r="A83" s="3" t="s">
        <v>51</v>
      </c>
      <c r="B83" s="5" t="s">
        <v>52</v>
      </c>
      <c r="C83" s="7">
        <v>3610</v>
      </c>
      <c r="D83" s="7">
        <v>3610</v>
      </c>
      <c r="E83" s="29">
        <f>D83-C83</f>
        <v>0</v>
      </c>
      <c r="F83" s="10"/>
    </row>
    <row r="84" spans="1:6" ht="30" x14ac:dyDescent="0.25">
      <c r="A84" s="3" t="s">
        <v>32</v>
      </c>
      <c r="B84" s="5" t="s">
        <v>33</v>
      </c>
      <c r="C84" s="7">
        <v>1624</v>
      </c>
      <c r="D84" s="7">
        <v>1624</v>
      </c>
      <c r="E84" s="29">
        <f>D84-C84</f>
        <v>0</v>
      </c>
      <c r="F84" s="10"/>
    </row>
    <row r="85" spans="1:6" ht="75" x14ac:dyDescent="0.25">
      <c r="A85" s="3" t="s">
        <v>34</v>
      </c>
      <c r="B85" s="5" t="s">
        <v>35</v>
      </c>
      <c r="C85" s="7">
        <v>7577</v>
      </c>
      <c r="D85" s="7">
        <v>7577</v>
      </c>
      <c r="E85" s="29">
        <f>D85-C85</f>
        <v>0</v>
      </c>
      <c r="F85" s="10"/>
    </row>
    <row r="86" spans="1:6" ht="30" x14ac:dyDescent="0.25">
      <c r="A86" s="3" t="s">
        <v>36</v>
      </c>
      <c r="B86" s="5" t="s">
        <v>37</v>
      </c>
      <c r="C86" s="7">
        <v>492</v>
      </c>
      <c r="D86" s="7">
        <v>492</v>
      </c>
      <c r="E86" s="29">
        <f>D86-C86</f>
        <v>0</v>
      </c>
      <c r="F86" s="10"/>
    </row>
    <row r="87" spans="1:6" ht="60" x14ac:dyDescent="0.25">
      <c r="A87" s="3" t="s">
        <v>38</v>
      </c>
      <c r="B87" s="5" t="s">
        <v>39</v>
      </c>
      <c r="C87" s="7">
        <v>2062</v>
      </c>
      <c r="D87" s="7">
        <v>2062</v>
      </c>
      <c r="E87" s="29">
        <f>D87-C87</f>
        <v>0</v>
      </c>
      <c r="F87" s="10"/>
    </row>
    <row r="88" spans="1:6" ht="45" x14ac:dyDescent="0.25">
      <c r="A88" s="3" t="s">
        <v>40</v>
      </c>
      <c r="B88" s="5" t="s">
        <v>41</v>
      </c>
      <c r="C88" s="7">
        <v>4765</v>
      </c>
      <c r="D88" s="7">
        <v>4765</v>
      </c>
      <c r="E88" s="29">
        <f>D88-C88</f>
        <v>0</v>
      </c>
      <c r="F88" s="10"/>
    </row>
    <row r="89" spans="1:6" ht="30" x14ac:dyDescent="0.25">
      <c r="A89" s="3" t="s">
        <v>42</v>
      </c>
      <c r="B89" s="5" t="s">
        <v>43</v>
      </c>
      <c r="C89" s="7">
        <v>613</v>
      </c>
      <c r="D89" s="7">
        <v>613</v>
      </c>
      <c r="E89" s="29">
        <f>D89-C89</f>
        <v>0</v>
      </c>
      <c r="F89" s="10"/>
    </row>
    <row r="90" spans="1:6" ht="28.5" x14ac:dyDescent="0.25">
      <c r="A90" s="25" t="s">
        <v>9</v>
      </c>
      <c r="B90" s="26" t="s">
        <v>53</v>
      </c>
      <c r="C90" s="15">
        <f>C91</f>
        <v>371285</v>
      </c>
      <c r="D90" s="15">
        <f>D91+D117+D120</f>
        <v>391717.3</v>
      </c>
      <c r="E90" s="27">
        <f>E91+E117+E120</f>
        <v>20432.299999999996</v>
      </c>
      <c r="F90" s="10"/>
    </row>
    <row r="91" spans="1:6" ht="75" x14ac:dyDescent="0.25">
      <c r="A91" s="3" t="s">
        <v>54</v>
      </c>
      <c r="B91" s="5" t="s">
        <v>118</v>
      </c>
      <c r="C91" s="7">
        <f>C92+C96+C108+C115</f>
        <v>371285</v>
      </c>
      <c r="D91" s="7">
        <f>D92+D96+D108+D115</f>
        <v>391717.3</v>
      </c>
      <c r="E91" s="28">
        <f>E92+E96+E108+E115</f>
        <v>20432.299999999996</v>
      </c>
      <c r="F91" s="10"/>
    </row>
    <row r="92" spans="1:6" ht="45" x14ac:dyDescent="0.25">
      <c r="A92" s="3" t="s">
        <v>10</v>
      </c>
      <c r="B92" s="5" t="s">
        <v>55</v>
      </c>
      <c r="C92" s="7">
        <f>SUM(C93:C95)</f>
        <v>119208.79999999999</v>
      </c>
      <c r="D92" s="7">
        <f>SUM(D93:D95)</f>
        <v>119208.79999999999</v>
      </c>
      <c r="E92" s="28">
        <f>SUM(E93:E95)</f>
        <v>0</v>
      </c>
      <c r="F92" s="10"/>
    </row>
    <row r="93" spans="1:6" ht="60" x14ac:dyDescent="0.25">
      <c r="A93" s="3" t="s">
        <v>56</v>
      </c>
      <c r="B93" s="8" t="s">
        <v>57</v>
      </c>
      <c r="C93" s="7">
        <v>0</v>
      </c>
      <c r="D93" s="7">
        <v>0</v>
      </c>
      <c r="E93" s="29">
        <f>D93-C93</f>
        <v>0</v>
      </c>
      <c r="F93" s="14"/>
    </row>
    <row r="94" spans="1:6" ht="60" x14ac:dyDescent="0.25">
      <c r="A94" s="3" t="s">
        <v>58</v>
      </c>
      <c r="B94" s="5" t="s">
        <v>59</v>
      </c>
      <c r="C94" s="7">
        <v>19992.099999999999</v>
      </c>
      <c r="D94" s="7">
        <v>19992.099999999999</v>
      </c>
      <c r="E94" s="29">
        <f>D94-C94</f>
        <v>0</v>
      </c>
      <c r="F94" s="10"/>
    </row>
    <row r="95" spans="1:6" ht="90" x14ac:dyDescent="0.25">
      <c r="A95" s="3" t="s">
        <v>60</v>
      </c>
      <c r="B95" s="4" t="s">
        <v>61</v>
      </c>
      <c r="C95" s="7">
        <v>99216.7</v>
      </c>
      <c r="D95" s="7">
        <v>99216.7</v>
      </c>
      <c r="E95" s="29">
        <f>D95-C95</f>
        <v>0</v>
      </c>
      <c r="F95" s="14"/>
    </row>
    <row r="96" spans="1:6" ht="60" x14ac:dyDescent="0.25">
      <c r="A96" s="3" t="s">
        <v>11</v>
      </c>
      <c r="B96" s="5" t="s">
        <v>119</v>
      </c>
      <c r="C96" s="7">
        <f>SUM(C97:C107)</f>
        <v>20042.3</v>
      </c>
      <c r="D96" s="7">
        <f>SUM(D97:D107)</f>
        <v>40474.6</v>
      </c>
      <c r="E96" s="28">
        <f>SUM(E97:E107)</f>
        <v>20432.299999999996</v>
      </c>
      <c r="F96" s="14"/>
    </row>
    <row r="97" spans="1:6" ht="60" x14ac:dyDescent="0.25">
      <c r="A97" s="9" t="s">
        <v>62</v>
      </c>
      <c r="B97" s="10" t="s">
        <v>63</v>
      </c>
      <c r="C97" s="13">
        <v>0</v>
      </c>
      <c r="D97" s="13">
        <v>0</v>
      </c>
      <c r="E97" s="29">
        <f>D97-C97</f>
        <v>0</v>
      </c>
      <c r="F97" s="21"/>
    </row>
    <row r="98" spans="1:6" ht="180" x14ac:dyDescent="0.25">
      <c r="A98" s="3" t="s">
        <v>64</v>
      </c>
      <c r="B98" s="5" t="s">
        <v>93</v>
      </c>
      <c r="C98" s="7">
        <v>0</v>
      </c>
      <c r="D98" s="7">
        <v>0</v>
      </c>
      <c r="E98" s="29">
        <f>D98-C98</f>
        <v>0</v>
      </c>
      <c r="F98" s="10"/>
    </row>
    <row r="99" spans="1:6" ht="150" x14ac:dyDescent="0.25">
      <c r="A99" s="3" t="s">
        <v>65</v>
      </c>
      <c r="B99" s="5" t="s">
        <v>120</v>
      </c>
      <c r="C99" s="7">
        <v>0</v>
      </c>
      <c r="D99" s="7">
        <v>0</v>
      </c>
      <c r="E99" s="29">
        <f>D99-C99</f>
        <v>0</v>
      </c>
      <c r="F99" s="10"/>
    </row>
    <row r="100" spans="1:6" ht="105" x14ac:dyDescent="0.25">
      <c r="A100" s="9" t="s">
        <v>66</v>
      </c>
      <c r="B100" s="11" t="s">
        <v>67</v>
      </c>
      <c r="C100" s="13">
        <v>0</v>
      </c>
      <c r="D100" s="13">
        <v>0</v>
      </c>
      <c r="E100" s="29">
        <f>D100-C100</f>
        <v>0</v>
      </c>
      <c r="F100" s="19"/>
    </row>
    <row r="101" spans="1:6" ht="120" x14ac:dyDescent="0.25">
      <c r="A101" s="3" t="s">
        <v>68</v>
      </c>
      <c r="B101" s="4" t="s">
        <v>69</v>
      </c>
      <c r="C101" s="13">
        <v>7190.4</v>
      </c>
      <c r="D101" s="13">
        <v>7190.4</v>
      </c>
      <c r="E101" s="29">
        <f>D101-C101</f>
        <v>0</v>
      </c>
      <c r="F101" s="19"/>
    </row>
    <row r="102" spans="1:6" ht="105" x14ac:dyDescent="0.25">
      <c r="A102" s="3" t="s">
        <v>70</v>
      </c>
      <c r="B102" s="4" t="s">
        <v>71</v>
      </c>
      <c r="C102" s="13">
        <v>0</v>
      </c>
      <c r="D102" s="13">
        <v>0</v>
      </c>
      <c r="E102" s="29">
        <f>D102-C102</f>
        <v>0</v>
      </c>
      <c r="F102" s="20"/>
    </row>
    <row r="103" spans="1:6" ht="60" x14ac:dyDescent="0.25">
      <c r="A103" s="3" t="s">
        <v>72</v>
      </c>
      <c r="B103" s="4" t="s">
        <v>73</v>
      </c>
      <c r="C103" s="13">
        <v>0</v>
      </c>
      <c r="D103" s="13">
        <v>0</v>
      </c>
      <c r="E103" s="29">
        <f>D103-C103</f>
        <v>0</v>
      </c>
      <c r="F103" s="16"/>
    </row>
    <row r="104" spans="1:6" ht="60" x14ac:dyDescent="0.25">
      <c r="A104" s="3" t="s">
        <v>74</v>
      </c>
      <c r="B104" s="4" t="s">
        <v>75</v>
      </c>
      <c r="C104" s="13">
        <v>0</v>
      </c>
      <c r="D104" s="13">
        <v>0</v>
      </c>
      <c r="E104" s="29">
        <f>D104-C104</f>
        <v>0</v>
      </c>
      <c r="F104" s="20"/>
    </row>
    <row r="105" spans="1:6" ht="60" x14ac:dyDescent="0.25">
      <c r="A105" s="3" t="s">
        <v>76</v>
      </c>
      <c r="B105" s="4" t="s">
        <v>94</v>
      </c>
      <c r="C105" s="13">
        <v>0</v>
      </c>
      <c r="D105" s="13">
        <v>0</v>
      </c>
      <c r="E105" s="29">
        <f>D105-C105</f>
        <v>0</v>
      </c>
      <c r="F105" s="20"/>
    </row>
    <row r="106" spans="1:6" ht="60" x14ac:dyDescent="0.25">
      <c r="A106" s="3" t="s">
        <v>77</v>
      </c>
      <c r="B106" s="4" t="s">
        <v>78</v>
      </c>
      <c r="C106" s="13">
        <v>0</v>
      </c>
      <c r="D106" s="13">
        <v>0</v>
      </c>
      <c r="E106" s="29">
        <f>D106-C106</f>
        <v>0</v>
      </c>
      <c r="F106" s="20"/>
    </row>
    <row r="107" spans="1:6" ht="285" x14ac:dyDescent="0.25">
      <c r="A107" s="3" t="s">
        <v>79</v>
      </c>
      <c r="B107" s="31" t="s">
        <v>95</v>
      </c>
      <c r="C107" s="13">
        <v>12851.9</v>
      </c>
      <c r="D107" s="13">
        <v>33284.199999999997</v>
      </c>
      <c r="E107" s="29">
        <f>D107-C107</f>
        <v>20432.299999999996</v>
      </c>
      <c r="F107" s="16" t="s">
        <v>134</v>
      </c>
    </row>
    <row r="108" spans="1:6" ht="30" x14ac:dyDescent="0.25">
      <c r="A108" s="3" t="s">
        <v>12</v>
      </c>
      <c r="B108" s="5" t="s">
        <v>13</v>
      </c>
      <c r="C108" s="13">
        <f>SUM(C109:C114)</f>
        <v>232033.9</v>
      </c>
      <c r="D108" s="13">
        <f>SUM(D109:D114)</f>
        <v>232033.9</v>
      </c>
      <c r="E108" s="29">
        <f>D108-C108</f>
        <v>0</v>
      </c>
      <c r="F108" s="16"/>
    </row>
    <row r="109" spans="1:6" ht="75" x14ac:dyDescent="0.25">
      <c r="A109" s="3" t="s">
        <v>80</v>
      </c>
      <c r="B109" s="5" t="s">
        <v>96</v>
      </c>
      <c r="C109" s="13">
        <v>219022.8</v>
      </c>
      <c r="D109" s="13">
        <v>219022.8</v>
      </c>
      <c r="E109" s="29">
        <f>D109-C109</f>
        <v>0</v>
      </c>
      <c r="F109" s="19"/>
    </row>
    <row r="110" spans="1:6" ht="90" x14ac:dyDescent="0.25">
      <c r="A110" s="3" t="s">
        <v>81</v>
      </c>
      <c r="B110" s="5" t="s">
        <v>82</v>
      </c>
      <c r="C110" s="13">
        <v>440</v>
      </c>
      <c r="D110" s="13">
        <v>440</v>
      </c>
      <c r="E110" s="29">
        <f>D110-C110</f>
        <v>0</v>
      </c>
      <c r="F110" s="10"/>
    </row>
    <row r="111" spans="1:6" ht="105" x14ac:dyDescent="0.25">
      <c r="A111" s="3" t="s">
        <v>83</v>
      </c>
      <c r="B111" s="5" t="s">
        <v>97</v>
      </c>
      <c r="C111" s="13">
        <v>2</v>
      </c>
      <c r="D111" s="13">
        <v>2</v>
      </c>
      <c r="E111" s="29">
        <f>D111-C111</f>
        <v>0</v>
      </c>
      <c r="F111" s="19"/>
    </row>
    <row r="112" spans="1:6" ht="120" x14ac:dyDescent="0.25">
      <c r="A112" s="3" t="s">
        <v>84</v>
      </c>
      <c r="B112" s="5" t="s">
        <v>104</v>
      </c>
      <c r="C112" s="13">
        <v>1096</v>
      </c>
      <c r="D112" s="13">
        <v>1096</v>
      </c>
      <c r="E112" s="29">
        <f>D112-C112</f>
        <v>0</v>
      </c>
      <c r="F112" s="19"/>
    </row>
    <row r="113" spans="1:6" ht="225" x14ac:dyDescent="0.25">
      <c r="A113" s="3" t="s">
        <v>85</v>
      </c>
      <c r="B113" s="5" t="s">
        <v>105</v>
      </c>
      <c r="C113" s="13">
        <v>8484</v>
      </c>
      <c r="D113" s="13">
        <v>8484</v>
      </c>
      <c r="E113" s="29">
        <f>D113-C113</f>
        <v>0</v>
      </c>
      <c r="F113" s="21"/>
    </row>
    <row r="114" spans="1:6" ht="45" x14ac:dyDescent="0.25">
      <c r="A114" s="3" t="s">
        <v>86</v>
      </c>
      <c r="B114" s="5" t="s">
        <v>87</v>
      </c>
      <c r="C114" s="13">
        <v>2989.1</v>
      </c>
      <c r="D114" s="13">
        <v>2989.1</v>
      </c>
      <c r="E114" s="29">
        <f>D114-C114</f>
        <v>0</v>
      </c>
      <c r="F114" s="21"/>
    </row>
    <row r="115" spans="1:6" x14ac:dyDescent="0.25">
      <c r="A115" s="3" t="s">
        <v>88</v>
      </c>
      <c r="B115" s="5" t="s">
        <v>89</v>
      </c>
      <c r="C115" s="13">
        <f>SUM(C116:C116)</f>
        <v>0</v>
      </c>
      <c r="D115" s="13">
        <f>SUM(D116:D116)</f>
        <v>0</v>
      </c>
      <c r="E115" s="29">
        <f>D115-C115</f>
        <v>0</v>
      </c>
      <c r="F115" s="21"/>
    </row>
    <row r="116" spans="1:6" ht="45" x14ac:dyDescent="0.25">
      <c r="A116" s="3" t="s">
        <v>90</v>
      </c>
      <c r="B116" s="4" t="s">
        <v>121</v>
      </c>
      <c r="C116" s="13">
        <v>0</v>
      </c>
      <c r="D116" s="13">
        <v>0</v>
      </c>
      <c r="E116" s="29">
        <f>D116-C116</f>
        <v>0</v>
      </c>
      <c r="F116" s="21"/>
    </row>
    <row r="117" spans="1:6" ht="60" x14ac:dyDescent="0.25">
      <c r="A117" s="3" t="s">
        <v>106</v>
      </c>
      <c r="B117" s="24" t="s">
        <v>107</v>
      </c>
      <c r="C117" s="13">
        <f>C118</f>
        <v>0</v>
      </c>
      <c r="D117" s="13">
        <f>D118</f>
        <v>0</v>
      </c>
      <c r="E117" s="30">
        <f>E118</f>
        <v>0</v>
      </c>
      <c r="F117" s="19"/>
    </row>
    <row r="118" spans="1:6" ht="45" x14ac:dyDescent="0.25">
      <c r="A118" s="3" t="s">
        <v>108</v>
      </c>
      <c r="B118" s="4" t="s">
        <v>109</v>
      </c>
      <c r="C118" s="13">
        <f>C119</f>
        <v>0</v>
      </c>
      <c r="D118" s="13">
        <f>D119</f>
        <v>0</v>
      </c>
      <c r="E118" s="30">
        <f>E119</f>
        <v>0</v>
      </c>
      <c r="F118" s="19"/>
    </row>
    <row r="119" spans="1:6" ht="75" x14ac:dyDescent="0.25">
      <c r="A119" s="3" t="s">
        <v>110</v>
      </c>
      <c r="B119" s="24" t="s">
        <v>111</v>
      </c>
      <c r="C119" s="13">
        <v>0</v>
      </c>
      <c r="D119" s="13">
        <v>0</v>
      </c>
      <c r="E119" s="29">
        <f>D119-C119</f>
        <v>0</v>
      </c>
      <c r="F119" s="19"/>
    </row>
    <row r="120" spans="1:6" ht="30" x14ac:dyDescent="0.25">
      <c r="A120" s="3" t="s">
        <v>112</v>
      </c>
      <c r="B120" s="24" t="s">
        <v>113</v>
      </c>
      <c r="C120" s="13">
        <f>C121</f>
        <v>0</v>
      </c>
      <c r="D120" s="13">
        <f>D121</f>
        <v>0</v>
      </c>
      <c r="E120" s="30">
        <f>E121</f>
        <v>0</v>
      </c>
      <c r="F120" s="19"/>
    </row>
    <row r="121" spans="1:6" ht="45" x14ac:dyDescent="0.25">
      <c r="A121" s="3" t="s">
        <v>114</v>
      </c>
      <c r="B121" s="24" t="s">
        <v>115</v>
      </c>
      <c r="C121" s="13">
        <f>C122</f>
        <v>0</v>
      </c>
      <c r="D121" s="13">
        <f>D122</f>
        <v>0</v>
      </c>
      <c r="E121" s="30">
        <f>E122</f>
        <v>0</v>
      </c>
      <c r="F121" s="19"/>
    </row>
    <row r="122" spans="1:6" ht="75" x14ac:dyDescent="0.25">
      <c r="A122" s="3" t="s">
        <v>116</v>
      </c>
      <c r="B122" s="24" t="s">
        <v>117</v>
      </c>
      <c r="C122" s="13">
        <v>0</v>
      </c>
      <c r="D122" s="13">
        <v>0</v>
      </c>
      <c r="E122" s="29">
        <f>D122-C122</f>
        <v>0</v>
      </c>
      <c r="F122" s="19"/>
    </row>
    <row r="123" spans="1:6" x14ac:dyDescent="0.25">
      <c r="A123" s="3"/>
      <c r="B123" s="26" t="s">
        <v>91</v>
      </c>
      <c r="C123" s="15">
        <f>C90+C71</f>
        <v>664552</v>
      </c>
      <c r="D123" s="15">
        <f>D90+D71</f>
        <v>684984.3</v>
      </c>
      <c r="E123" s="27">
        <f>E90+E71</f>
        <v>20432.299999999996</v>
      </c>
      <c r="F123" s="19"/>
    </row>
    <row r="126" spans="1:6" ht="31.5" x14ac:dyDescent="0.25">
      <c r="A126" s="2" t="s">
        <v>102</v>
      </c>
    </row>
    <row r="127" spans="1:6" ht="25.5" x14ac:dyDescent="0.25">
      <c r="A127" s="44" t="s">
        <v>4</v>
      </c>
      <c r="B127" s="44" t="s">
        <v>5</v>
      </c>
      <c r="C127" s="44" t="s">
        <v>14</v>
      </c>
      <c r="D127" s="44" t="s">
        <v>6</v>
      </c>
      <c r="E127" s="12" t="s">
        <v>7</v>
      </c>
      <c r="F127" s="45" t="s">
        <v>8</v>
      </c>
    </row>
    <row r="128" spans="1:6" x14ac:dyDescent="0.25">
      <c r="A128" s="44"/>
      <c r="B128" s="44"/>
      <c r="C128" s="44"/>
      <c r="D128" s="44"/>
      <c r="E128" s="12" t="s">
        <v>15</v>
      </c>
      <c r="F128" s="45"/>
    </row>
    <row r="129" spans="1:6" ht="15.75" x14ac:dyDescent="0.25">
      <c r="A129" s="41" t="s">
        <v>100</v>
      </c>
      <c r="B129" s="41"/>
      <c r="C129" s="41"/>
      <c r="D129" s="41"/>
      <c r="E129" s="41"/>
      <c r="F129" s="41"/>
    </row>
    <row r="130" spans="1:6" ht="28.5" x14ac:dyDescent="0.25">
      <c r="A130" s="25" t="s">
        <v>16</v>
      </c>
      <c r="B130" s="26" t="s">
        <v>17</v>
      </c>
      <c r="C130" s="15">
        <f>C131+C133+C135+C143+C144+C145+C147+C148+C146+C139</f>
        <v>293579</v>
      </c>
      <c r="D130" s="15">
        <f>D131+D133+D135+D143+D144+D145+D147+D148+D146+D139</f>
        <v>293579</v>
      </c>
      <c r="E130" s="27">
        <f>E131+E133+E135+E143+E144+E145+E147+E148+E146+E139</f>
        <v>0</v>
      </c>
      <c r="F130" s="10"/>
    </row>
    <row r="131" spans="1:6" ht="30" x14ac:dyDescent="0.25">
      <c r="A131" s="3" t="s">
        <v>18</v>
      </c>
      <c r="B131" s="5" t="s">
        <v>19</v>
      </c>
      <c r="C131" s="7">
        <f>C132</f>
        <v>200242</v>
      </c>
      <c r="D131" s="7">
        <f>D132</f>
        <v>200242</v>
      </c>
      <c r="E131" s="28">
        <f>E132</f>
        <v>0</v>
      </c>
      <c r="F131" s="18"/>
    </row>
    <row r="132" spans="1:6" x14ac:dyDescent="0.25">
      <c r="A132" s="3" t="s">
        <v>20</v>
      </c>
      <c r="B132" s="5" t="s">
        <v>44</v>
      </c>
      <c r="C132" s="7">
        <v>200242</v>
      </c>
      <c r="D132" s="7">
        <v>200242</v>
      </c>
      <c r="E132" s="29">
        <f>D132-C132</f>
        <v>0</v>
      </c>
      <c r="F132" s="10"/>
    </row>
    <row r="133" spans="1:6" ht="60" x14ac:dyDescent="0.25">
      <c r="A133" s="3" t="s">
        <v>21</v>
      </c>
      <c r="B133" s="5" t="s">
        <v>22</v>
      </c>
      <c r="C133" s="7">
        <f>C134</f>
        <v>37084</v>
      </c>
      <c r="D133" s="7">
        <f>D134</f>
        <v>37084</v>
      </c>
      <c r="E133" s="28">
        <f>E134</f>
        <v>0</v>
      </c>
      <c r="F133" s="10"/>
    </row>
    <row r="134" spans="1:6" ht="45" x14ac:dyDescent="0.25">
      <c r="A134" s="3" t="s">
        <v>21</v>
      </c>
      <c r="B134" s="5" t="s">
        <v>23</v>
      </c>
      <c r="C134" s="22">
        <v>37084</v>
      </c>
      <c r="D134" s="22">
        <v>37084</v>
      </c>
      <c r="E134" s="29">
        <f>D134-C134</f>
        <v>0</v>
      </c>
      <c r="F134" s="10"/>
    </row>
    <row r="135" spans="1:6" ht="30" x14ac:dyDescent="0.25">
      <c r="A135" s="3" t="s">
        <v>24</v>
      </c>
      <c r="B135" s="5" t="s">
        <v>25</v>
      </c>
      <c r="C135" s="7">
        <f>SUM(C136:C138)</f>
        <v>27370</v>
      </c>
      <c r="D135" s="7">
        <f>SUM(D136:D138)</f>
        <v>27370</v>
      </c>
      <c r="E135" s="28">
        <f>SUM(E136:E138)</f>
        <v>0</v>
      </c>
      <c r="F135" s="10"/>
    </row>
    <row r="136" spans="1:6" ht="45" x14ac:dyDescent="0.25">
      <c r="A136" s="3" t="s">
        <v>26</v>
      </c>
      <c r="B136" s="5" t="s">
        <v>27</v>
      </c>
      <c r="C136" s="22">
        <f>23334+3061</f>
        <v>26395</v>
      </c>
      <c r="D136" s="22">
        <f>23334+3061</f>
        <v>26395</v>
      </c>
      <c r="E136" s="29">
        <f>D136-C136</f>
        <v>0</v>
      </c>
      <c r="F136" s="10"/>
    </row>
    <row r="137" spans="1:6" x14ac:dyDescent="0.25">
      <c r="A137" s="3" t="s">
        <v>28</v>
      </c>
      <c r="B137" s="5" t="s">
        <v>29</v>
      </c>
      <c r="C137" s="23">
        <v>0</v>
      </c>
      <c r="D137" s="23">
        <v>0</v>
      </c>
      <c r="E137" s="29">
        <f>D137-C137</f>
        <v>0</v>
      </c>
      <c r="F137" s="10"/>
    </row>
    <row r="138" spans="1:6" ht="45" x14ac:dyDescent="0.25">
      <c r="A138" s="3" t="s">
        <v>30</v>
      </c>
      <c r="B138" s="5" t="s">
        <v>31</v>
      </c>
      <c r="C138" s="23">
        <v>975</v>
      </c>
      <c r="D138" s="23">
        <v>975</v>
      </c>
      <c r="E138" s="29">
        <f>D138-C138</f>
        <v>0</v>
      </c>
      <c r="F138" s="10"/>
    </row>
    <row r="139" spans="1:6" x14ac:dyDescent="0.25">
      <c r="A139" s="3" t="s">
        <v>45</v>
      </c>
      <c r="B139" s="5" t="s">
        <v>46</v>
      </c>
      <c r="C139" s="7">
        <f>SUM(C140:C142)</f>
        <v>11721</v>
      </c>
      <c r="D139" s="7">
        <f>SUM(D140:D142)</f>
        <v>11721</v>
      </c>
      <c r="E139" s="28">
        <f>SUM(E140:E142)</f>
        <v>0</v>
      </c>
      <c r="F139" s="10"/>
    </row>
    <row r="140" spans="1:6" x14ac:dyDescent="0.25">
      <c r="A140" s="3" t="s">
        <v>47</v>
      </c>
      <c r="B140" s="5" t="s">
        <v>48</v>
      </c>
      <c r="C140" s="7">
        <v>5341</v>
      </c>
      <c r="D140" s="7">
        <v>5341</v>
      </c>
      <c r="E140" s="29">
        <f>D140-C140</f>
        <v>0</v>
      </c>
      <c r="F140" s="10"/>
    </row>
    <row r="141" spans="1:6" x14ac:dyDescent="0.25">
      <c r="A141" s="3" t="s">
        <v>49</v>
      </c>
      <c r="B141" s="5" t="s">
        <v>50</v>
      </c>
      <c r="C141" s="7">
        <v>2770</v>
      </c>
      <c r="D141" s="7">
        <v>2770</v>
      </c>
      <c r="E141" s="29">
        <f>D141-C141</f>
        <v>0</v>
      </c>
      <c r="F141" s="10"/>
    </row>
    <row r="142" spans="1:6" x14ac:dyDescent="0.25">
      <c r="A142" s="3" t="s">
        <v>51</v>
      </c>
      <c r="B142" s="5" t="s">
        <v>52</v>
      </c>
      <c r="C142" s="7">
        <v>3610</v>
      </c>
      <c r="D142" s="7">
        <v>3610</v>
      </c>
      <c r="E142" s="29">
        <f>D142-C142</f>
        <v>0</v>
      </c>
      <c r="F142" s="10"/>
    </row>
    <row r="143" spans="1:6" ht="30" x14ac:dyDescent="0.25">
      <c r="A143" s="3" t="s">
        <v>32</v>
      </c>
      <c r="B143" s="5" t="s">
        <v>33</v>
      </c>
      <c r="C143" s="7">
        <v>1624</v>
      </c>
      <c r="D143" s="7">
        <v>1624</v>
      </c>
      <c r="E143" s="29">
        <f>D143-C143</f>
        <v>0</v>
      </c>
      <c r="F143" s="10"/>
    </row>
    <row r="144" spans="1:6" ht="75" x14ac:dyDescent="0.25">
      <c r="A144" s="3" t="s">
        <v>34</v>
      </c>
      <c r="B144" s="5" t="s">
        <v>35</v>
      </c>
      <c r="C144" s="7">
        <v>7577</v>
      </c>
      <c r="D144" s="7">
        <v>7577</v>
      </c>
      <c r="E144" s="29">
        <f>D144-C144</f>
        <v>0</v>
      </c>
      <c r="F144" s="10"/>
    </row>
    <row r="145" spans="1:6" ht="30" x14ac:dyDescent="0.25">
      <c r="A145" s="3" t="s">
        <v>36</v>
      </c>
      <c r="B145" s="5" t="s">
        <v>37</v>
      </c>
      <c r="C145" s="7">
        <v>521</v>
      </c>
      <c r="D145" s="7">
        <v>521</v>
      </c>
      <c r="E145" s="29">
        <f>D145-C145</f>
        <v>0</v>
      </c>
      <c r="F145" s="10"/>
    </row>
    <row r="146" spans="1:6" ht="60" x14ac:dyDescent="0.25">
      <c r="A146" s="3" t="s">
        <v>38</v>
      </c>
      <c r="B146" s="5" t="s">
        <v>39</v>
      </c>
      <c r="C146" s="7">
        <v>2062</v>
      </c>
      <c r="D146" s="7">
        <v>2062</v>
      </c>
      <c r="E146" s="29">
        <f>D146-C146</f>
        <v>0</v>
      </c>
      <c r="F146" s="10"/>
    </row>
    <row r="147" spans="1:6" ht="45" x14ac:dyDescent="0.25">
      <c r="A147" s="3" t="s">
        <v>40</v>
      </c>
      <c r="B147" s="5" t="s">
        <v>41</v>
      </c>
      <c r="C147" s="7">
        <v>4765</v>
      </c>
      <c r="D147" s="7">
        <v>4765</v>
      </c>
      <c r="E147" s="29">
        <f>D147-C147</f>
        <v>0</v>
      </c>
      <c r="F147" s="10"/>
    </row>
    <row r="148" spans="1:6" ht="30" x14ac:dyDescent="0.25">
      <c r="A148" s="3" t="s">
        <v>42</v>
      </c>
      <c r="B148" s="5" t="s">
        <v>43</v>
      </c>
      <c r="C148" s="7">
        <v>613</v>
      </c>
      <c r="D148" s="7">
        <v>613</v>
      </c>
      <c r="E148" s="29">
        <f>D148-C148</f>
        <v>0</v>
      </c>
      <c r="F148" s="10"/>
    </row>
    <row r="149" spans="1:6" ht="28.5" x14ac:dyDescent="0.25">
      <c r="A149" s="25" t="s">
        <v>9</v>
      </c>
      <c r="B149" s="26" t="s">
        <v>53</v>
      </c>
      <c r="C149" s="15">
        <f>C150</f>
        <v>481749</v>
      </c>
      <c r="D149" s="15">
        <f>D150+D176+D179</f>
        <v>497105.19999999995</v>
      </c>
      <c r="E149" s="27">
        <f>E150+E176+E179</f>
        <v>15356.199999999999</v>
      </c>
      <c r="F149" s="10"/>
    </row>
    <row r="150" spans="1:6" ht="75" x14ac:dyDescent="0.25">
      <c r="A150" s="3" t="s">
        <v>54</v>
      </c>
      <c r="B150" s="5" t="s">
        <v>118</v>
      </c>
      <c r="C150" s="7">
        <f>C151+C155+C167+C174</f>
        <v>481749</v>
      </c>
      <c r="D150" s="7">
        <f>D151+D155+D167+D174</f>
        <v>497105.19999999995</v>
      </c>
      <c r="E150" s="28">
        <f>E151+E155+E167+E174</f>
        <v>15356.199999999999</v>
      </c>
      <c r="F150" s="10"/>
    </row>
    <row r="151" spans="1:6" ht="45" x14ac:dyDescent="0.25">
      <c r="A151" s="3" t="s">
        <v>10</v>
      </c>
      <c r="B151" s="5" t="s">
        <v>55</v>
      </c>
      <c r="C151" s="7">
        <f>SUM(C152:C154)</f>
        <v>127868.70000000001</v>
      </c>
      <c r="D151" s="7">
        <f>SUM(D152:D154)</f>
        <v>127868.70000000001</v>
      </c>
      <c r="E151" s="28">
        <f>SUM(E152:E154)</f>
        <v>0</v>
      </c>
      <c r="F151" s="10"/>
    </row>
    <row r="152" spans="1:6" ht="60" x14ac:dyDescent="0.25">
      <c r="A152" s="3" t="s">
        <v>56</v>
      </c>
      <c r="B152" s="8" t="s">
        <v>57</v>
      </c>
      <c r="C152" s="7">
        <v>0</v>
      </c>
      <c r="D152" s="7">
        <v>0</v>
      </c>
      <c r="E152" s="29">
        <f>D152-C152</f>
        <v>0</v>
      </c>
      <c r="F152" s="14"/>
    </row>
    <row r="153" spans="1:6" ht="60" x14ac:dyDescent="0.25">
      <c r="A153" s="3" t="s">
        <v>58</v>
      </c>
      <c r="B153" s="5" t="s">
        <v>59</v>
      </c>
      <c r="C153" s="7">
        <v>25375.4</v>
      </c>
      <c r="D153" s="7">
        <v>25375.4</v>
      </c>
      <c r="E153" s="29">
        <f>D153-C153</f>
        <v>0</v>
      </c>
      <c r="F153" s="10"/>
    </row>
    <row r="154" spans="1:6" ht="90" x14ac:dyDescent="0.25">
      <c r="A154" s="3" t="s">
        <v>60</v>
      </c>
      <c r="B154" s="4" t="s">
        <v>61</v>
      </c>
      <c r="C154" s="7">
        <v>102493.3</v>
      </c>
      <c r="D154" s="7">
        <v>102493.3</v>
      </c>
      <c r="E154" s="29">
        <f>D154-C154</f>
        <v>0</v>
      </c>
      <c r="F154" s="14"/>
    </row>
    <row r="155" spans="1:6" ht="45" x14ac:dyDescent="0.25">
      <c r="A155" s="3" t="s">
        <v>11</v>
      </c>
      <c r="B155" s="5" t="s">
        <v>136</v>
      </c>
      <c r="C155" s="7">
        <f>SUM(C156:C166)</f>
        <v>108415.59999999999</v>
      </c>
      <c r="D155" s="7">
        <f>SUM(D156:D166)</f>
        <v>123771.79999999999</v>
      </c>
      <c r="E155" s="28">
        <f>SUM(E156:E166)</f>
        <v>15356.199999999999</v>
      </c>
      <c r="F155" s="33"/>
    </row>
    <row r="156" spans="1:6" ht="60" x14ac:dyDescent="0.25">
      <c r="A156" s="9" t="s">
        <v>62</v>
      </c>
      <c r="B156" s="10" t="s">
        <v>63</v>
      </c>
      <c r="C156" s="13">
        <v>0</v>
      </c>
      <c r="D156" s="13">
        <v>0</v>
      </c>
      <c r="E156" s="29">
        <f>D156-C156</f>
        <v>0</v>
      </c>
      <c r="F156" s="21"/>
    </row>
    <row r="157" spans="1:6" ht="180" x14ac:dyDescent="0.25">
      <c r="A157" s="3" t="s">
        <v>64</v>
      </c>
      <c r="B157" s="5" t="s">
        <v>93</v>
      </c>
      <c r="C157" s="7">
        <v>0</v>
      </c>
      <c r="D157" s="7">
        <v>0</v>
      </c>
      <c r="E157" s="29">
        <f>D157-C157</f>
        <v>0</v>
      </c>
      <c r="F157" s="10"/>
    </row>
    <row r="158" spans="1:6" ht="150" x14ac:dyDescent="0.25">
      <c r="A158" s="3" t="s">
        <v>65</v>
      </c>
      <c r="B158" s="5" t="s">
        <v>120</v>
      </c>
      <c r="C158" s="7">
        <v>0</v>
      </c>
      <c r="D158" s="7">
        <v>0</v>
      </c>
      <c r="E158" s="29">
        <f>D158-C158</f>
        <v>0</v>
      </c>
      <c r="F158" s="10"/>
    </row>
    <row r="159" spans="1:6" ht="105" x14ac:dyDescent="0.25">
      <c r="A159" s="9" t="s">
        <v>66</v>
      </c>
      <c r="B159" s="11" t="s">
        <v>67</v>
      </c>
      <c r="C159" s="13">
        <v>0</v>
      </c>
      <c r="D159" s="13">
        <v>0</v>
      </c>
      <c r="E159" s="29">
        <f>D159-C159</f>
        <v>0</v>
      </c>
      <c r="F159" s="19"/>
    </row>
    <row r="160" spans="1:6" ht="120" x14ac:dyDescent="0.25">
      <c r="A160" s="3" t="s">
        <v>68</v>
      </c>
      <c r="B160" s="4" t="s">
        <v>69</v>
      </c>
      <c r="C160" s="7">
        <v>6986</v>
      </c>
      <c r="D160" s="7">
        <v>6986</v>
      </c>
      <c r="E160" s="29">
        <f>D160-C160</f>
        <v>0</v>
      </c>
      <c r="F160" s="19"/>
    </row>
    <row r="161" spans="1:6" ht="105" x14ac:dyDescent="0.25">
      <c r="A161" s="3" t="s">
        <v>70</v>
      </c>
      <c r="B161" s="4" t="s">
        <v>71</v>
      </c>
      <c r="C161" s="7">
        <v>0</v>
      </c>
      <c r="D161" s="7">
        <v>0</v>
      </c>
      <c r="E161" s="29">
        <f>D161-C161</f>
        <v>0</v>
      </c>
      <c r="F161" s="20"/>
    </row>
    <row r="162" spans="1:6" ht="60" x14ac:dyDescent="0.25">
      <c r="A162" s="3" t="s">
        <v>72</v>
      </c>
      <c r="B162" s="4" t="s">
        <v>73</v>
      </c>
      <c r="C162" s="7">
        <v>0</v>
      </c>
      <c r="D162" s="7">
        <v>0</v>
      </c>
      <c r="E162" s="29">
        <f>D162-C162</f>
        <v>0</v>
      </c>
      <c r="F162" s="16"/>
    </row>
    <row r="163" spans="1:6" ht="60" x14ac:dyDescent="0.25">
      <c r="A163" s="3" t="s">
        <v>74</v>
      </c>
      <c r="B163" s="4" t="s">
        <v>75</v>
      </c>
      <c r="C163" s="13">
        <v>88577.7</v>
      </c>
      <c r="D163" s="13">
        <v>88577.7</v>
      </c>
      <c r="E163" s="29">
        <f>D163-C163</f>
        <v>0</v>
      </c>
      <c r="F163" s="20"/>
    </row>
    <row r="164" spans="1:6" ht="60" x14ac:dyDescent="0.25">
      <c r="A164" s="3" t="s">
        <v>76</v>
      </c>
      <c r="B164" s="4" t="s">
        <v>94</v>
      </c>
      <c r="C164" s="13">
        <v>0</v>
      </c>
      <c r="D164" s="13">
        <v>0</v>
      </c>
      <c r="E164" s="29">
        <f>D164-C164</f>
        <v>0</v>
      </c>
      <c r="F164" s="20"/>
    </row>
    <row r="165" spans="1:6" ht="60" x14ac:dyDescent="0.25">
      <c r="A165" s="3" t="s">
        <v>77</v>
      </c>
      <c r="B165" s="4" t="s">
        <v>78</v>
      </c>
      <c r="C165" s="13">
        <v>0</v>
      </c>
      <c r="D165" s="13">
        <v>0</v>
      </c>
      <c r="E165" s="29">
        <f>D165-C165</f>
        <v>0</v>
      </c>
      <c r="F165" s="20"/>
    </row>
    <row r="166" spans="1:6" ht="270" x14ac:dyDescent="0.25">
      <c r="A166" s="3" t="s">
        <v>79</v>
      </c>
      <c r="B166" s="32" t="s">
        <v>95</v>
      </c>
      <c r="C166" s="13">
        <v>12851.9</v>
      </c>
      <c r="D166" s="13">
        <v>28208.1</v>
      </c>
      <c r="E166" s="29">
        <f>D166-C166</f>
        <v>15356.199999999999</v>
      </c>
      <c r="F166" s="16" t="s">
        <v>135</v>
      </c>
    </row>
    <row r="167" spans="1:6" ht="30" x14ac:dyDescent="0.25">
      <c r="A167" s="3" t="s">
        <v>12</v>
      </c>
      <c r="B167" s="5" t="s">
        <v>13</v>
      </c>
      <c r="C167" s="13">
        <f>SUM(C168:C173)</f>
        <v>245464.69999999998</v>
      </c>
      <c r="D167" s="13">
        <f>SUM(D168:D173)</f>
        <v>245464.69999999998</v>
      </c>
      <c r="E167" s="29">
        <f>D167-C167</f>
        <v>0</v>
      </c>
      <c r="F167" s="16"/>
    </row>
    <row r="168" spans="1:6" ht="75" x14ac:dyDescent="0.25">
      <c r="A168" s="3" t="s">
        <v>80</v>
      </c>
      <c r="B168" s="5" t="s">
        <v>96</v>
      </c>
      <c r="C168" s="13">
        <v>232135.4</v>
      </c>
      <c r="D168" s="13">
        <v>232135.4</v>
      </c>
      <c r="E168" s="29">
        <f>D168-C168</f>
        <v>0</v>
      </c>
      <c r="F168" s="19"/>
    </row>
    <row r="169" spans="1:6" ht="90" x14ac:dyDescent="0.25">
      <c r="A169" s="3" t="s">
        <v>81</v>
      </c>
      <c r="B169" s="5" t="s">
        <v>82</v>
      </c>
      <c r="C169" s="13">
        <v>480.4</v>
      </c>
      <c r="D169" s="13">
        <v>480.4</v>
      </c>
      <c r="E169" s="29">
        <f>D169-C169</f>
        <v>0</v>
      </c>
      <c r="F169" s="10"/>
    </row>
    <row r="170" spans="1:6" ht="105" x14ac:dyDescent="0.25">
      <c r="A170" s="3" t="s">
        <v>83</v>
      </c>
      <c r="B170" s="5" t="s">
        <v>97</v>
      </c>
      <c r="C170" s="13">
        <v>13.1</v>
      </c>
      <c r="D170" s="13">
        <v>13.1</v>
      </c>
      <c r="E170" s="29">
        <f>D170-C170</f>
        <v>0</v>
      </c>
      <c r="F170" s="19"/>
    </row>
    <row r="171" spans="1:6" ht="120" x14ac:dyDescent="0.25">
      <c r="A171" s="3" t="s">
        <v>84</v>
      </c>
      <c r="B171" s="5" t="s">
        <v>104</v>
      </c>
      <c r="C171" s="13">
        <v>1320.8</v>
      </c>
      <c r="D171" s="13">
        <v>1320.8</v>
      </c>
      <c r="E171" s="29">
        <f>D171-C171</f>
        <v>0</v>
      </c>
      <c r="F171" s="19"/>
    </row>
    <row r="172" spans="1:6" ht="225" x14ac:dyDescent="0.25">
      <c r="A172" s="3" t="s">
        <v>85</v>
      </c>
      <c r="B172" s="5" t="s">
        <v>105</v>
      </c>
      <c r="C172" s="13">
        <v>8526.4</v>
      </c>
      <c r="D172" s="13">
        <v>8526.4</v>
      </c>
      <c r="E172" s="29">
        <f>D172-C172</f>
        <v>0</v>
      </c>
      <c r="F172" s="21"/>
    </row>
    <row r="173" spans="1:6" ht="45" x14ac:dyDescent="0.25">
      <c r="A173" s="3" t="s">
        <v>86</v>
      </c>
      <c r="B173" s="5" t="s">
        <v>87</v>
      </c>
      <c r="C173" s="13">
        <v>2988.6</v>
      </c>
      <c r="D173" s="13">
        <v>2988.6</v>
      </c>
      <c r="E173" s="29">
        <f>D173-C173</f>
        <v>0</v>
      </c>
      <c r="F173" s="21"/>
    </row>
    <row r="174" spans="1:6" x14ac:dyDescent="0.25">
      <c r="A174" s="3" t="s">
        <v>88</v>
      </c>
      <c r="B174" s="5" t="s">
        <v>89</v>
      </c>
      <c r="C174" s="13">
        <f>SUM(C175:C175)</f>
        <v>0</v>
      </c>
      <c r="D174" s="13">
        <f>SUM(D175:D175)</f>
        <v>0</v>
      </c>
      <c r="E174" s="29">
        <f>D174-C174</f>
        <v>0</v>
      </c>
      <c r="F174" s="21"/>
    </row>
    <row r="175" spans="1:6" ht="45" x14ac:dyDescent="0.25">
      <c r="A175" s="3" t="s">
        <v>90</v>
      </c>
      <c r="B175" s="4" t="s">
        <v>121</v>
      </c>
      <c r="C175" s="13">
        <v>0</v>
      </c>
      <c r="D175" s="13">
        <v>0</v>
      </c>
      <c r="E175" s="29">
        <f>D175-C175</f>
        <v>0</v>
      </c>
      <c r="F175" s="21"/>
    </row>
    <row r="176" spans="1:6" ht="60" x14ac:dyDescent="0.25">
      <c r="A176" s="3" t="s">
        <v>106</v>
      </c>
      <c r="B176" s="24" t="s">
        <v>107</v>
      </c>
      <c r="C176" s="13">
        <f>C177</f>
        <v>0</v>
      </c>
      <c r="D176" s="13">
        <f>D177</f>
        <v>0</v>
      </c>
      <c r="E176" s="30">
        <f>E177</f>
        <v>0</v>
      </c>
      <c r="F176" s="19"/>
    </row>
    <row r="177" spans="1:6" ht="30" x14ac:dyDescent="0.25">
      <c r="A177" s="3" t="s">
        <v>108</v>
      </c>
      <c r="B177" s="4" t="s">
        <v>122</v>
      </c>
      <c r="C177" s="13">
        <f>C178</f>
        <v>0</v>
      </c>
      <c r="D177" s="13">
        <f>D178</f>
        <v>0</v>
      </c>
      <c r="E177" s="30">
        <f>E178</f>
        <v>0</v>
      </c>
      <c r="F177" s="19"/>
    </row>
    <row r="178" spans="1:6" ht="75" x14ac:dyDescent="0.25">
      <c r="A178" s="3" t="s">
        <v>110</v>
      </c>
      <c r="B178" s="24" t="s">
        <v>111</v>
      </c>
      <c r="C178" s="13">
        <v>0</v>
      </c>
      <c r="D178" s="13">
        <v>0</v>
      </c>
      <c r="E178" s="29">
        <f>D178-C178</f>
        <v>0</v>
      </c>
      <c r="F178" s="19"/>
    </row>
    <row r="179" spans="1:6" ht="30" x14ac:dyDescent="0.25">
      <c r="A179" s="3" t="s">
        <v>112</v>
      </c>
      <c r="B179" s="24" t="s">
        <v>113</v>
      </c>
      <c r="C179" s="13">
        <f>C180</f>
        <v>0</v>
      </c>
      <c r="D179" s="13">
        <f>D180</f>
        <v>0</v>
      </c>
      <c r="E179" s="30">
        <f>E180</f>
        <v>0</v>
      </c>
      <c r="F179" s="19"/>
    </row>
    <row r="180" spans="1:6" ht="30" x14ac:dyDescent="0.25">
      <c r="A180" s="3" t="s">
        <v>114</v>
      </c>
      <c r="B180" s="24" t="s">
        <v>123</v>
      </c>
      <c r="C180" s="13">
        <f>C181</f>
        <v>0</v>
      </c>
      <c r="D180" s="13">
        <f>D181</f>
        <v>0</v>
      </c>
      <c r="E180" s="30">
        <f>E181</f>
        <v>0</v>
      </c>
      <c r="F180" s="19"/>
    </row>
    <row r="181" spans="1:6" ht="75" x14ac:dyDescent="0.25">
      <c r="A181" s="3" t="s">
        <v>116</v>
      </c>
      <c r="B181" s="24" t="s">
        <v>117</v>
      </c>
      <c r="C181" s="13">
        <v>0</v>
      </c>
      <c r="D181" s="13">
        <v>0</v>
      </c>
      <c r="E181" s="29">
        <f>D181-C181</f>
        <v>0</v>
      </c>
      <c r="F181" s="19"/>
    </row>
    <row r="182" spans="1:6" x14ac:dyDescent="0.25">
      <c r="A182" s="3"/>
      <c r="B182" s="26" t="s">
        <v>91</v>
      </c>
      <c r="C182" s="15">
        <f>C149+C130</f>
        <v>775328</v>
      </c>
      <c r="D182" s="15">
        <f>D149+D130</f>
        <v>790684.2</v>
      </c>
      <c r="E182" s="27">
        <f>E149+E130</f>
        <v>15356.199999999999</v>
      </c>
      <c r="F182" s="19"/>
    </row>
  </sheetData>
  <mergeCells count="24">
    <mergeCell ref="A129:F129"/>
    <mergeCell ref="A127:A128"/>
    <mergeCell ref="B127:B128"/>
    <mergeCell ref="C127:C128"/>
    <mergeCell ref="D127:D128"/>
    <mergeCell ref="F127:F128"/>
    <mergeCell ref="A70:F70"/>
    <mergeCell ref="A68:A69"/>
    <mergeCell ref="B68:B69"/>
    <mergeCell ref="C68:C69"/>
    <mergeCell ref="D68:D69"/>
    <mergeCell ref="F68:F69"/>
    <mergeCell ref="A7:F7"/>
    <mergeCell ref="A11:F11"/>
    <mergeCell ref="A1:F1"/>
    <mergeCell ref="A2:F2"/>
    <mergeCell ref="A4:F4"/>
    <mergeCell ref="A5:F5"/>
    <mergeCell ref="A6:F6"/>
    <mergeCell ref="A9:A10"/>
    <mergeCell ref="B9:B10"/>
    <mergeCell ref="C9:C10"/>
    <mergeCell ref="D9:D10"/>
    <mergeCell ref="F9:F10"/>
  </mergeCells>
  <pageMargins left="0.7" right="0.36" top="0.75" bottom="0.36" header="0.3" footer="0.3"/>
  <pageSetup paperSize="9" scale="61" fitToHeight="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2024-04-04T07:28:58Z</dcterms:modified>
</cp:coreProperties>
</file>