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2024 " sheetId="2" r:id="rId1"/>
  </sheets>
  <calcPr calcId="145621" iterate="1"/>
</workbook>
</file>

<file path=xl/calcChain.xml><?xml version="1.0" encoding="utf-8"?>
<calcChain xmlns="http://schemas.openxmlformats.org/spreadsheetml/2006/main">
  <c r="C52" i="2" l="1"/>
  <c r="E42" i="2" l="1"/>
  <c r="E44" i="2"/>
  <c r="E43" i="2" l="1"/>
  <c r="D39" i="2" l="1"/>
  <c r="E41" i="2"/>
  <c r="C12" i="2"/>
  <c r="C54" i="2" s="1"/>
  <c r="C13" i="2"/>
  <c r="C15" i="2"/>
  <c r="C17" i="2"/>
  <c r="C22" i="2"/>
  <c r="C33" i="2"/>
  <c r="E22" i="2" l="1"/>
  <c r="E17" i="2"/>
  <c r="E15" i="2" l="1"/>
  <c r="D15" i="2" s="1"/>
  <c r="E13" i="2"/>
  <c r="E12" i="2" s="1"/>
  <c r="E52" i="2" l="1"/>
  <c r="E63" i="2" l="1"/>
  <c r="E62" i="2" s="1"/>
  <c r="E65" i="2" s="1"/>
  <c r="D64" i="2"/>
  <c r="E49" i="2"/>
  <c r="E34" i="2"/>
  <c r="D61" i="2"/>
  <c r="D63" i="2" l="1"/>
  <c r="E36" i="2"/>
  <c r="E33" i="2" l="1"/>
  <c r="E32" i="2" s="1"/>
  <c r="E54" i="2" s="1"/>
  <c r="D65" i="2"/>
  <c r="D62" i="2"/>
  <c r="D12" i="2" l="1"/>
  <c r="D13" i="2"/>
  <c r="D14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40" i="2"/>
  <c r="D41" i="2"/>
  <c r="D42" i="2"/>
  <c r="D43" i="2"/>
  <c r="D44" i="2"/>
  <c r="D45" i="2"/>
  <c r="D46" i="2"/>
  <c r="D47" i="2"/>
  <c r="D48" i="2"/>
  <c r="D49" i="2"/>
  <c r="D50" i="2"/>
  <c r="D53" i="2"/>
  <c r="D52" i="2" s="1"/>
  <c r="D51" i="2" s="1"/>
  <c r="D54" i="2"/>
</calcChain>
</file>

<file path=xl/sharedStrings.xml><?xml version="1.0" encoding="utf-8"?>
<sst xmlns="http://schemas.openxmlformats.org/spreadsheetml/2006/main" count="127" uniqueCount="110">
  <si>
    <t>ПОЯСНИТЕЛЬНАЯ ЗАПИСКА</t>
  </si>
  <si>
    <t>Предлагается внести следующие изменения:</t>
  </si>
  <si>
    <t>ДОХОДНАЯ ЧАСТЬ БЮДЖЕТА</t>
  </si>
  <si>
    <t xml:space="preserve">                                                                                                                                  Таблица 1</t>
  </si>
  <si>
    <t>Код бюджетной классификации                                    Российской Федерации</t>
  </si>
  <si>
    <t>Наименование доходов</t>
  </si>
  <si>
    <t>Уточнение                                 по видам                        доходов                      (тыс. руб.)</t>
  </si>
  <si>
    <t>Отклонение                       (тыс. руб.)</t>
  </si>
  <si>
    <t>Пояснение отклонений</t>
  </si>
  <si>
    <t>2 00 00000 00 0000 000</t>
  </si>
  <si>
    <t>2 02 10000 00 0000 150</t>
  </si>
  <si>
    <t>2 02 20000 00 0000 150</t>
  </si>
  <si>
    <t>2 02 30000 00 0000 150</t>
  </si>
  <si>
    <t>Субвенции бюджетам бюджетной системы Российской Федерации</t>
  </si>
  <si>
    <t>Принято в бюджете                               (тыс. руб.)</t>
  </si>
  <si>
    <t>(+ / -)</t>
  </si>
  <si>
    <t xml:space="preserve">1 00 00000 00 0000 000 </t>
  </si>
  <si>
    <t>НАЛОГОВЫЕ И  НЕНАЛОГОВЫЕ  ДОХОДЫ</t>
  </si>
  <si>
    <t>БЕЗВОЗМЕЗДНЫЕ ПОСТУПЛЕНИЯ</t>
  </si>
  <si>
    <t>2 02 00000 00 0000 000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</si>
  <si>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</si>
  <si>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</si>
  <si>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</si>
  <si>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</si>
  <si>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2 02 20302 14 0000 150</t>
  </si>
  <si>
    <t>2 02 25599 14 0000 150</t>
  </si>
  <si>
    <t>2 02 25750 14 0000 150</t>
  </si>
  <si>
    <t>Субсидии бюджетам муниципальныз округов на реализацию мероприятий по модернизации школьных систем образования</t>
  </si>
  <si>
    <t>2 02 29999 14 0000 150</t>
  </si>
  <si>
    <t>2 02 30024 14 0000 150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</si>
  <si>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</si>
  <si>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</si>
  <si>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2 02 35179 14 0000 150</t>
  </si>
  <si>
    <t>2 02 35303 14 0000 150</t>
  </si>
  <si>
    <t>2 02 40000 00 0000 150</t>
  </si>
  <si>
    <t>Иные межбюджетные трансферты</t>
  </si>
  <si>
    <t>2 02 49999 14 0000 150</t>
  </si>
  <si>
    <t>Всего</t>
  </si>
  <si>
    <t>2024 ГОД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</si>
  <si>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</si>
  <si>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</si>
  <si>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</si>
  <si>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2025 ГОД</t>
  </si>
  <si>
    <t xml:space="preserve">                                                                                                                                  Таблица 2</t>
  </si>
  <si>
    <t xml:space="preserve"> к проекту решения Представительного Собрания Кирилловского муниципального округа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</si>
  <si>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</si>
  <si>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 </t>
  </si>
  <si>
    <t>БЕЗВОЗМЕЗДНЫЕ ПОСТУПЛЕНИЯ ОТ ДРУГИХ БЮДЖЕТОВ БЮДЖЕТНОЙ СИСТЕМЫ РОССИЙСКОЙ ФЕДЕРАЦИИ</t>
  </si>
  <si>
    <t xml:space="preserve">Субсидии бюджетам бюджетной системы Российской Федерации (межбюджетные субсидии)
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</si>
  <si>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бюджетов"</t>
  </si>
  <si>
    <t>Прочие межбюджетные трансферты, передаваемые бюджетам муниципальных округов</t>
  </si>
  <si>
    <t>Дотации бюджетам бюджетной системы Российской Федерации</t>
  </si>
  <si>
    <t xml:space="preserve">Закон области "О внесении изменений в закон области "Об областном бюджете на 2024 год и плановый период 2025 и 2026 годов" от .10.2024 №  </t>
  </si>
  <si>
    <t>2 02 39999 14 0000 150</t>
  </si>
  <si>
    <t>Прочие субвенции бюджетам муниципальных округов</t>
  </si>
  <si>
    <t>В доходную часть районного бюджета на 2024-2026 годы предлагается внести изменения, указанные в таблицах № 1,2.</t>
  </si>
  <si>
    <t>2 07 00000 00 0000 000</t>
  </si>
  <si>
    <t>ПРОЧИЕ БЕЗВОЗМЕЗДНЫЕ ПОСТУПЛЕНИЯ</t>
  </si>
  <si>
    <t>2 07 04000 00 0000 000</t>
  </si>
  <si>
    <t xml:space="preserve">Прочие безвозмездные поступления в бюджеты
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</si>
  <si>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</si>
  <si>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</si>
  <si>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1 01 00000 00 0000 000</t>
  </si>
  <si>
    <t>НАЛОГИ НА ПРИБЫЛЬ, ДОХОДЫ</t>
  </si>
  <si>
    <t>1 01 02000 01 0000 110</t>
  </si>
  <si>
    <t xml:space="preserve">Налог на доходы физических лиц 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</si>
  <si>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</si>
  <si>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</si>
  <si>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</si>
  <si>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</si>
  <si>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</si>
  <si>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</si>
  <si>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</si>
  <si>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</si>
  <si>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</si>
  <si>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</si>
  <si>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</si>
  <si>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</si>
  <si>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</si>
  <si>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1 06 01000 00 0000 000</t>
  </si>
  <si>
    <t>Налог на имущество физических лиц</t>
  </si>
  <si>
    <t>1 06 06030 00 0000 000</t>
  </si>
  <si>
    <t>Земельный налог с организаций</t>
  </si>
  <si>
    <t>1 06 06040 00 0000 000</t>
  </si>
  <si>
    <t>Земельный налог с физических лиц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</si>
  <si>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</si>
  <si>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</si>
  <si>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</si>
  <si>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</si>
  <si>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</si>
  <si>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</si>
  <si>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</si>
  <si>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</si>
  <si>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</si>
  <si>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</si>
  <si>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</si>
  <si>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</si>
  <si>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1 05 02000 00 0000 110</t>
  </si>
  <si>
    <t>Единый налог на вмененный доход</t>
  </si>
  <si>
    <t xml:space="preserve"> -8237,6 - модерниз. школьн. систем образования;                                                                         -1018,2 - модерниз. школьн. систем образования (оснащ.отрем.зданий мун.образ.орг.ср-ми обуч.и воспитания)</t>
  </si>
  <si>
    <t>2 02 25213 14 0000 150</t>
  </si>
  <si>
    <t xml:space="preserve"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
</t>
  </si>
  <si>
    <t xml:space="preserve"> -602,0 - обновл.МТБ образоват.организ. для внедр.цифр.образов.среды</t>
  </si>
  <si>
    <t xml:space="preserve"> +97100,3 - рекультив. зем. участ., занятых несанкционир. свалками;</t>
  </si>
  <si>
    <t xml:space="preserve"> -5,2 - обесп. выплат ежемес. ден. вознагражд. советникам директоров;</t>
  </si>
  <si>
    <t xml:space="preserve"> -8,8 - на проведение кадастр. работ;                              </t>
  </si>
  <si>
    <t xml:space="preserve">  -9633,7 - на осущ-ние дорожной деят-ти;                            -78055,9 - на рекультив. зем. участ., занятых несанкционир. свалками;                                                                               +1300,0 - на организацию уличного освещения;                    -2700,0 - на приобр. специализир. техники для содержания улично-дорожн.сети;                                        -4127,2 - на обустр.объектов для занятий физ.куьтурой и спортом;                                                     -252,6 - на обустройство контейнерных площадок;                                                                                                                                                  </t>
  </si>
  <si>
    <t xml:space="preserve"> -0,5 - по предупреждению и ликвид.болезнейжив-х;                                                                                          -11,0 - по обращению с жив. без владельц.                            -248,9 - выплаты взамен предост.зем.уч.; </t>
  </si>
  <si>
    <t xml:space="preserve"> +469,3 - за содейств. достиж. показ.оценки эф-ти деят-ти высших должн.лиц</t>
  </si>
  <si>
    <t>После внесения вышеуказанных изменений доходы бюджета округа уменьшатся и составят: в 2024 году - 1 663 185,3 тыс. руб.;  в 2025 году - 812 165,7 тыс. руб.; в 2026 году изменений нет -798 273,4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</si>
</sst>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#,##0.0_ ;[Red]\-#,##0.0\ 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164" fontId="1" fillId="0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5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Alignment="1">
      <alignment horizontal="justify"/>
    </xf>
    <xf numFmtId="0" fontId="7" fillId="0" borderId="1" xfId="0" applyFont="1" applyFill="1" applyBorder="1" applyAlignment="1">
      <alignment horizontal="center" vertical="center" wrapText="1"/>
    </xf>
    <xf numFmtId="0" fontId="10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vertical="top" wrapText="1"/>
      <protection locked="0"/>
    </xf>
    <xf numFmtId="0" fontId="1" fillId="0" borderId="1" xfId="0" applyFont="1" applyFill="1" applyBorder="1" applyAlignment="1" applyProtection="1">
      <alignment vertical="top" wrapText="1"/>
      <protection locked="0"/>
    </xf>
    <xf numFmtId="0" fontId="3" fillId="0" borderId="1" xfId="0" applyFont="1" applyFill="1" applyBorder="1" applyAlignment="1">
      <alignment vertical="top" wrapText="1"/>
    </xf>
    <xf numFmtId="0" fontId="11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/>
    <xf numFmtId="165" fontId="8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top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top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tabSelected="1" topLeftCell="A44" zoomScale="80" zoomScaleNormal="80" workbookViewId="0">
      <selection activeCell="A57" sqref="A57"/>
    </sheetView>
  </sheetViews>
  <sheetFormatPr defaultColWidth="8.88671875" defaultRowHeight="14.4" x14ac:dyDescent="0.3"/>
  <cols>
    <col min="1" max="1" width="23.5546875" style="3" customWidth="1"/>
    <col min="2" max="2" width="41.109375" style="3" customWidth="1"/>
    <col min="3" max="5" width="12.6640625" style="3" customWidth="1"/>
    <col min="6" max="6" width="43.5546875" style="5" customWidth="1"/>
    <col min="7" max="16384" width="8.88671875" style="3"/>
  </cols>
  <sheetData>
    <row r="1" spans="1:6" ht="15.6" x14ac:dyDescent="0.3">
      <c r="A1" s="46" t="s">
        <v>0</v>
      </c>
      <c r="B1" s="46"/>
      <c r="C1" s="46"/>
      <c r="D1" s="46"/>
      <c r="E1" s="46"/>
      <c r="F1" s="46"/>
    </row>
    <row r="2" spans="1:6" ht="19.5" customHeight="1" x14ac:dyDescent="0.3">
      <c r="A2" s="46" t="s">
        <v>44</v>
      </c>
      <c r="B2" s="46"/>
      <c r="C2" s="46"/>
      <c r="D2" s="46"/>
      <c r="E2" s="46"/>
      <c r="F2" s="46"/>
    </row>
    <row r="3" spans="1:6" ht="15.6" x14ac:dyDescent="0.3">
      <c r="A3" s="4"/>
    </row>
    <row r="4" spans="1:6" ht="15.6" x14ac:dyDescent="0.3">
      <c r="A4" s="47" t="s">
        <v>1</v>
      </c>
      <c r="B4" s="47"/>
      <c r="C4" s="47"/>
      <c r="D4" s="47"/>
      <c r="E4" s="47"/>
      <c r="F4" s="47"/>
    </row>
    <row r="5" spans="1:6" ht="15.6" x14ac:dyDescent="0.3">
      <c r="A5" s="46" t="s">
        <v>2</v>
      </c>
      <c r="B5" s="46"/>
      <c r="C5" s="46"/>
      <c r="D5" s="46"/>
      <c r="E5" s="46"/>
      <c r="F5" s="46"/>
    </row>
    <row r="6" spans="1:6" ht="15.6" x14ac:dyDescent="0.3">
      <c r="A6" s="48" t="s">
        <v>55</v>
      </c>
      <c r="B6" s="48"/>
      <c r="C6" s="48"/>
      <c r="D6" s="48"/>
      <c r="E6" s="48"/>
      <c r="F6" s="48"/>
    </row>
    <row r="7" spans="1:6" ht="31.5" customHeight="1" x14ac:dyDescent="0.3">
      <c r="A7" s="49" t="s">
        <v>109</v>
      </c>
      <c r="B7" s="49"/>
      <c r="C7" s="49"/>
      <c r="D7" s="49"/>
      <c r="E7" s="49"/>
      <c r="F7" s="49"/>
    </row>
    <row r="8" spans="1:6" ht="16.5" customHeight="1" x14ac:dyDescent="0.3">
      <c r="A8" s="6" t="s">
        <v>3</v>
      </c>
    </row>
    <row r="9" spans="1:6" ht="40.5" customHeight="1" x14ac:dyDescent="0.3">
      <c r="A9" s="50" t="s">
        <v>4</v>
      </c>
      <c r="B9" s="50" t="s">
        <v>5</v>
      </c>
      <c r="C9" s="50" t="s">
        <v>14</v>
      </c>
      <c r="D9" s="50" t="s">
        <v>6</v>
      </c>
      <c r="E9" s="7" t="s">
        <v>7</v>
      </c>
      <c r="F9" s="51" t="s">
        <v>8</v>
      </c>
    </row>
    <row r="10" spans="1:6" x14ac:dyDescent="0.3">
      <c r="A10" s="50"/>
      <c r="B10" s="50"/>
      <c r="C10" s="50"/>
      <c r="D10" s="50"/>
      <c r="E10" s="7" t="s">
        <v>15</v>
      </c>
      <c r="F10" s="51"/>
    </row>
    <row r="11" spans="1:6" s="8" customFormat="1" ht="16.2" x14ac:dyDescent="0.3">
      <c r="A11" s="45" t="s">
        <v>38</v>
      </c>
      <c r="B11" s="45"/>
      <c r="C11" s="45"/>
      <c r="D11" s="45"/>
      <c r="E11" s="45"/>
      <c r="F11" s="45"/>
    </row>
    <row r="12" spans="1:6" ht="27.6" x14ac:dyDescent="0.3">
      <c r="A12" s="9" t="s">
        <v>16</v>
      </c>
      <c r="B12" s="10" t="s">
        <v>17</v>
      </c>
      <c r="C12" s="11">
        <f>C13+C15+C17+C22+C26+C27+C28+C29+C30+C31</f>
        <v>338296</v>
      </c>
      <c r="D12" s="11">
        <f>C12+E12</f>
        <v>338296</v>
      </c>
      <c r="E12" s="11">
        <f>E13+E15+E17+E22+E26+E27+E28+E29+E30+E31</f>
        <v>0</v>
      </c>
      <c r="F12" s="12"/>
    </row>
    <row r="13" spans="1:6" x14ac:dyDescent="0.3">
      <c r="A13" s="39" t="s">
        <v>62</v>
      </c>
      <c r="B13" s="40" t="s">
        <v>63</v>
      </c>
      <c r="C13" s="41">
        <f>C14</f>
        <v>235000</v>
      </c>
      <c r="D13" s="15">
        <f t="shared" ref="D13:D31" si="0">C13+E13</f>
        <v>235000</v>
      </c>
      <c r="E13" s="15">
        <f>E14</f>
        <v>0</v>
      </c>
      <c r="F13" s="12"/>
    </row>
    <row r="14" spans="1:6" x14ac:dyDescent="0.3">
      <c r="A14" s="39" t="s">
        <v>64</v>
      </c>
      <c r="B14" s="40" t="s">
        <v>65</v>
      </c>
      <c r="C14" s="41">
        <v>235000</v>
      </c>
      <c r="D14" s="15">
        <f t="shared" si="0"/>
        <v>235000</v>
      </c>
      <c r="E14" s="15"/>
      <c r="F14" s="12"/>
    </row>
    <row r="15" spans="1:6" ht="55.2" x14ac:dyDescent="0.3">
      <c r="A15" s="39" t="s">
        <v>66</v>
      </c>
      <c r="B15" s="40" t="s">
        <v>67</v>
      </c>
      <c r="C15" s="41">
        <f>C16</f>
        <v>34569</v>
      </c>
      <c r="D15" s="15">
        <f>C15+E15</f>
        <v>34569</v>
      </c>
      <c r="E15" s="15">
        <f>E16</f>
        <v>0</v>
      </c>
      <c r="F15" s="12"/>
    </row>
    <row r="16" spans="1:6" ht="41.4" x14ac:dyDescent="0.3">
      <c r="A16" s="39" t="s">
        <v>66</v>
      </c>
      <c r="B16" s="40" t="s">
        <v>68</v>
      </c>
      <c r="C16" s="41">
        <v>34569</v>
      </c>
      <c r="D16" s="15">
        <f t="shared" si="0"/>
        <v>34569</v>
      </c>
      <c r="E16" s="15"/>
      <c r="F16" s="12"/>
    </row>
    <row r="17" spans="1:6" x14ac:dyDescent="0.3">
      <c r="A17" s="39" t="s">
        <v>69</v>
      </c>
      <c r="B17" s="40" t="s">
        <v>70</v>
      </c>
      <c r="C17" s="41">
        <f>SUM(C18:C21)</f>
        <v>28608</v>
      </c>
      <c r="D17" s="15">
        <f t="shared" si="0"/>
        <v>28608</v>
      </c>
      <c r="E17" s="15">
        <f>SUM(E18:E21)</f>
        <v>0</v>
      </c>
      <c r="F17" s="12"/>
    </row>
    <row r="18" spans="1:6" ht="27.6" x14ac:dyDescent="0.3">
      <c r="A18" s="39" t="s">
        <v>71</v>
      </c>
      <c r="B18" s="40" t="s">
        <v>72</v>
      </c>
      <c r="C18" s="41">
        <v>27500</v>
      </c>
      <c r="D18" s="15">
        <f t="shared" si="0"/>
        <v>27500</v>
      </c>
      <c r="E18" s="15"/>
      <c r="F18" s="12"/>
    </row>
    <row r="19" spans="1:6" x14ac:dyDescent="0.3">
      <c r="A19" s="39" t="s">
        <v>97</v>
      </c>
      <c r="B19" s="40" t="s">
        <v>98</v>
      </c>
      <c r="C19" s="41">
        <v>8</v>
      </c>
      <c r="D19" s="15">
        <f t="shared" si="0"/>
        <v>8</v>
      </c>
      <c r="E19" s="15"/>
      <c r="F19" s="12"/>
    </row>
    <row r="20" spans="1:6" x14ac:dyDescent="0.3">
      <c r="A20" s="39" t="s">
        <v>73</v>
      </c>
      <c r="B20" s="40" t="s">
        <v>74</v>
      </c>
      <c r="C20" s="41">
        <v>0</v>
      </c>
      <c r="D20" s="15">
        <f t="shared" si="0"/>
        <v>0</v>
      </c>
      <c r="E20" s="15"/>
      <c r="F20" s="12"/>
    </row>
    <row r="21" spans="1:6" ht="27.6" x14ac:dyDescent="0.3">
      <c r="A21" s="39" t="s">
        <v>75</v>
      </c>
      <c r="B21" s="40" t="s">
        <v>76</v>
      </c>
      <c r="C21" s="41">
        <v>1100</v>
      </c>
      <c r="D21" s="15">
        <f t="shared" si="0"/>
        <v>1100</v>
      </c>
      <c r="E21" s="15"/>
      <c r="F21" s="12"/>
    </row>
    <row r="22" spans="1:6" x14ac:dyDescent="0.3">
      <c r="A22" s="39" t="s">
        <v>77</v>
      </c>
      <c r="B22" s="40" t="s">
        <v>78</v>
      </c>
      <c r="C22" s="41">
        <f>SUM(C23:C25)</f>
        <v>11503</v>
      </c>
      <c r="D22" s="15">
        <f t="shared" si="0"/>
        <v>11503</v>
      </c>
      <c r="E22" s="15">
        <f>SUM(E23:E25)</f>
        <v>0</v>
      </c>
      <c r="F22" s="12"/>
    </row>
    <row r="23" spans="1:6" x14ac:dyDescent="0.3">
      <c r="A23" s="39" t="s">
        <v>79</v>
      </c>
      <c r="B23" s="40" t="s">
        <v>80</v>
      </c>
      <c r="C23" s="41">
        <v>5123</v>
      </c>
      <c r="D23" s="15">
        <f t="shared" si="0"/>
        <v>5123</v>
      </c>
      <c r="E23" s="15"/>
      <c r="F23" s="12"/>
    </row>
    <row r="24" spans="1:6" x14ac:dyDescent="0.3">
      <c r="A24" s="39" t="s">
        <v>81</v>
      </c>
      <c r="B24" s="40" t="s">
        <v>82</v>
      </c>
      <c r="C24" s="41">
        <v>2770</v>
      </c>
      <c r="D24" s="15">
        <f t="shared" si="0"/>
        <v>2770</v>
      </c>
      <c r="E24" s="15"/>
      <c r="F24" s="12"/>
    </row>
    <row r="25" spans="1:6" x14ac:dyDescent="0.3">
      <c r="A25" s="39" t="s">
        <v>83</v>
      </c>
      <c r="B25" s="40" t="s">
        <v>84</v>
      </c>
      <c r="C25" s="41">
        <v>3610</v>
      </c>
      <c r="D25" s="15">
        <f t="shared" si="0"/>
        <v>3610</v>
      </c>
      <c r="E25" s="15"/>
      <c r="F25" s="12"/>
    </row>
    <row r="26" spans="1:6" x14ac:dyDescent="0.3">
      <c r="A26" s="39" t="s">
        <v>85</v>
      </c>
      <c r="B26" s="40" t="s">
        <v>86</v>
      </c>
      <c r="C26" s="41">
        <v>1800</v>
      </c>
      <c r="D26" s="15">
        <f t="shared" si="0"/>
        <v>1800</v>
      </c>
      <c r="E26" s="15"/>
      <c r="F26" s="12"/>
    </row>
    <row r="27" spans="1:6" ht="55.2" x14ac:dyDescent="0.3">
      <c r="A27" s="39" t="s">
        <v>87</v>
      </c>
      <c r="B27" s="40" t="s">
        <v>88</v>
      </c>
      <c r="C27" s="41">
        <v>11041</v>
      </c>
      <c r="D27" s="15">
        <f t="shared" si="0"/>
        <v>11041</v>
      </c>
      <c r="E27" s="15"/>
      <c r="F27" s="12"/>
    </row>
    <row r="28" spans="1:6" ht="27.6" x14ac:dyDescent="0.3">
      <c r="A28" s="39" t="s">
        <v>89</v>
      </c>
      <c r="B28" s="40" t="s">
        <v>90</v>
      </c>
      <c r="C28" s="41">
        <v>75</v>
      </c>
      <c r="D28" s="15">
        <f t="shared" si="0"/>
        <v>75</v>
      </c>
      <c r="E28" s="15"/>
      <c r="F28" s="12"/>
    </row>
    <row r="29" spans="1:6" ht="41.4" x14ac:dyDescent="0.3">
      <c r="A29" s="39" t="s">
        <v>91</v>
      </c>
      <c r="B29" s="40" t="s">
        <v>92</v>
      </c>
      <c r="C29" s="41">
        <v>3100</v>
      </c>
      <c r="D29" s="15">
        <f t="shared" si="0"/>
        <v>3100</v>
      </c>
      <c r="E29" s="15"/>
      <c r="F29" s="12"/>
    </row>
    <row r="30" spans="1:6" ht="41.4" x14ac:dyDescent="0.3">
      <c r="A30" s="39" t="s">
        <v>93</v>
      </c>
      <c r="B30" s="40" t="s">
        <v>94</v>
      </c>
      <c r="C30" s="41">
        <v>11600</v>
      </c>
      <c r="D30" s="15">
        <f t="shared" si="0"/>
        <v>11600</v>
      </c>
      <c r="E30" s="15"/>
      <c r="F30" s="12"/>
    </row>
    <row r="31" spans="1:6" ht="27.6" x14ac:dyDescent="0.3">
      <c r="A31" s="39" t="s">
        <v>95</v>
      </c>
      <c r="B31" s="40" t="s">
        <v>96</v>
      </c>
      <c r="C31" s="41">
        <v>1000</v>
      </c>
      <c r="D31" s="15">
        <f t="shared" si="0"/>
        <v>1000</v>
      </c>
      <c r="E31" s="15"/>
      <c r="F31" s="12"/>
    </row>
    <row r="32" spans="1:6" x14ac:dyDescent="0.3">
      <c r="A32" s="9" t="s">
        <v>9</v>
      </c>
      <c r="B32" s="10" t="s">
        <v>18</v>
      </c>
      <c r="C32" s="11">
        <v>1404449.4</v>
      </c>
      <c r="D32" s="11">
        <f>C32+E32</f>
        <v>1324889.2999999998</v>
      </c>
      <c r="E32" s="11">
        <f>E33+E52</f>
        <v>-79560.100000000006</v>
      </c>
      <c r="F32" s="12"/>
    </row>
    <row r="33" spans="1:6" ht="41.4" x14ac:dyDescent="0.3">
      <c r="A33" s="13" t="s">
        <v>19</v>
      </c>
      <c r="B33" s="14" t="s">
        <v>47</v>
      </c>
      <c r="C33" s="15">
        <f>C34+C36+C43+C49</f>
        <v>1401735.4</v>
      </c>
      <c r="D33" s="15">
        <f t="shared" ref="D33:D54" si="1">C33+E33</f>
        <v>1322175.2999999998</v>
      </c>
      <c r="E33" s="15">
        <f>E34+E36+E43+E49</f>
        <v>-79560.100000000006</v>
      </c>
      <c r="F33" s="12"/>
    </row>
    <row r="34" spans="1:6" ht="28.8" x14ac:dyDescent="0.3">
      <c r="A34" s="16" t="s">
        <v>10</v>
      </c>
      <c r="B34" s="17" t="s">
        <v>51</v>
      </c>
      <c r="C34" s="2">
        <v>303681.09999999998</v>
      </c>
      <c r="D34" s="2">
        <f t="shared" si="1"/>
        <v>327253.3</v>
      </c>
      <c r="E34" s="2">
        <f>SUM(E35:E35)</f>
        <v>23572.2</v>
      </c>
      <c r="F34" s="18"/>
    </row>
    <row r="35" spans="1:6" ht="55.2" x14ac:dyDescent="0.3">
      <c r="A35" s="13" t="s">
        <v>20</v>
      </c>
      <c r="B35" s="14" t="s">
        <v>21</v>
      </c>
      <c r="C35" s="15">
        <v>186916.6</v>
      </c>
      <c r="D35" s="15">
        <f t="shared" si="1"/>
        <v>210488.80000000002</v>
      </c>
      <c r="E35" s="1">
        <v>23572.2</v>
      </c>
      <c r="F35" s="19" t="s">
        <v>52</v>
      </c>
    </row>
    <row r="36" spans="1:6" s="21" customFormat="1" ht="43.2" customHeight="1" x14ac:dyDescent="0.3">
      <c r="A36" s="16" t="s">
        <v>11</v>
      </c>
      <c r="B36" s="17" t="s">
        <v>48</v>
      </c>
      <c r="C36" s="2">
        <v>863811.8</v>
      </c>
      <c r="D36" s="2">
        <f t="shared" si="1"/>
        <v>760475.8</v>
      </c>
      <c r="E36" s="2">
        <f>SUM(E37:E42)</f>
        <v>-103336</v>
      </c>
      <c r="F36" s="20"/>
    </row>
    <row r="37" spans="1:6" ht="42.6" hidden="1" customHeight="1" x14ac:dyDescent="0.3">
      <c r="A37" s="22" t="s">
        <v>22</v>
      </c>
      <c r="B37" s="12" t="s">
        <v>23</v>
      </c>
      <c r="C37" s="1">
        <v>187392.9</v>
      </c>
      <c r="D37" s="15">
        <f t="shared" si="1"/>
        <v>187392.9</v>
      </c>
      <c r="E37" s="1"/>
      <c r="F37" s="19"/>
    </row>
    <row r="38" spans="1:6" ht="110.4" hidden="1" x14ac:dyDescent="0.3">
      <c r="A38" s="13" t="s">
        <v>24</v>
      </c>
      <c r="B38" s="14" t="s">
        <v>49</v>
      </c>
      <c r="C38" s="15">
        <v>4456.2</v>
      </c>
      <c r="D38" s="15">
        <f t="shared" si="1"/>
        <v>4456.2</v>
      </c>
      <c r="E38" s="1"/>
      <c r="F38" s="12"/>
    </row>
    <row r="39" spans="1:6" ht="69.599999999999994" customHeight="1" x14ac:dyDescent="0.3">
      <c r="A39" s="42" t="s">
        <v>100</v>
      </c>
      <c r="B39" s="43" t="s">
        <v>101</v>
      </c>
      <c r="C39" s="44">
        <v>3478.6</v>
      </c>
      <c r="D39" s="15">
        <f t="shared" si="1"/>
        <v>2876.6</v>
      </c>
      <c r="E39" s="1">
        <v>-602</v>
      </c>
      <c r="F39" s="12" t="s">
        <v>102</v>
      </c>
    </row>
    <row r="40" spans="1:6" ht="55.2" x14ac:dyDescent="0.3">
      <c r="A40" s="13" t="s">
        <v>25</v>
      </c>
      <c r="B40" s="23" t="s">
        <v>39</v>
      </c>
      <c r="C40" s="1">
        <v>529.20000000000005</v>
      </c>
      <c r="D40" s="15">
        <f t="shared" si="1"/>
        <v>520.40000000000009</v>
      </c>
      <c r="E40" s="1">
        <v>-8.8000000000000007</v>
      </c>
      <c r="F40" s="24" t="s">
        <v>105</v>
      </c>
    </row>
    <row r="41" spans="1:6" ht="73.2" customHeight="1" x14ac:dyDescent="0.3">
      <c r="A41" s="13" t="s">
        <v>26</v>
      </c>
      <c r="B41" s="23" t="s">
        <v>27</v>
      </c>
      <c r="C41" s="1">
        <v>106389.6</v>
      </c>
      <c r="D41" s="15">
        <f t="shared" si="1"/>
        <v>97133.8</v>
      </c>
      <c r="E41" s="1">
        <f>-8237.6-1018.2</f>
        <v>-9255.8000000000011</v>
      </c>
      <c r="F41" s="25" t="s">
        <v>99</v>
      </c>
    </row>
    <row r="42" spans="1:6" ht="141.6" customHeight="1" x14ac:dyDescent="0.3">
      <c r="A42" s="26" t="s">
        <v>28</v>
      </c>
      <c r="B42" s="27" t="s">
        <v>40</v>
      </c>
      <c r="C42" s="1">
        <v>473511.1</v>
      </c>
      <c r="D42" s="15">
        <f t="shared" si="1"/>
        <v>380041.69999999995</v>
      </c>
      <c r="E42" s="28">
        <f>-9633.7-78055.9+1300-2700-4127.2-252.6</f>
        <v>-93469.4</v>
      </c>
      <c r="F42" s="25" t="s">
        <v>106</v>
      </c>
    </row>
    <row r="43" spans="1:6" ht="28.8" x14ac:dyDescent="0.3">
      <c r="A43" s="16" t="s">
        <v>12</v>
      </c>
      <c r="B43" s="17" t="s">
        <v>13</v>
      </c>
      <c r="C43" s="2">
        <v>222217.5</v>
      </c>
      <c r="D43" s="2">
        <f t="shared" si="1"/>
        <v>221951.9</v>
      </c>
      <c r="E43" s="29">
        <f>SUM(E44:E48)</f>
        <v>-265.59999999999997</v>
      </c>
      <c r="F43" s="30"/>
    </row>
    <row r="44" spans="1:6" ht="80.400000000000006" customHeight="1" x14ac:dyDescent="0.3">
      <c r="A44" s="13" t="s">
        <v>29</v>
      </c>
      <c r="B44" s="14" t="s">
        <v>41</v>
      </c>
      <c r="C44" s="1">
        <v>203270</v>
      </c>
      <c r="D44" s="15">
        <f t="shared" si="1"/>
        <v>203009.6</v>
      </c>
      <c r="E44" s="1">
        <f>-0.5-11-248.9</f>
        <v>-260.39999999999998</v>
      </c>
      <c r="F44" s="12" t="s">
        <v>107</v>
      </c>
    </row>
    <row r="45" spans="1:6" ht="72" hidden="1" customHeight="1" x14ac:dyDescent="0.3">
      <c r="A45" s="13" t="s">
        <v>30</v>
      </c>
      <c r="B45" s="14" t="s">
        <v>31</v>
      </c>
      <c r="C45" s="1">
        <v>400.9</v>
      </c>
      <c r="D45" s="15">
        <f t="shared" si="1"/>
        <v>400.9</v>
      </c>
      <c r="E45" s="1"/>
      <c r="F45" s="12"/>
    </row>
    <row r="46" spans="1:6" ht="88.95" hidden="1" customHeight="1" x14ac:dyDescent="0.3">
      <c r="A46" s="13" t="s">
        <v>32</v>
      </c>
      <c r="B46" s="14" t="s">
        <v>45</v>
      </c>
      <c r="C46" s="1">
        <v>1176</v>
      </c>
      <c r="D46" s="15">
        <f t="shared" si="1"/>
        <v>1176</v>
      </c>
      <c r="E46" s="1"/>
      <c r="F46" s="12"/>
    </row>
    <row r="47" spans="1:6" ht="141" hidden="1" customHeight="1" x14ac:dyDescent="0.3">
      <c r="A47" s="13" t="s">
        <v>33</v>
      </c>
      <c r="B47" s="14" t="s">
        <v>46</v>
      </c>
      <c r="C47" s="1">
        <v>14200</v>
      </c>
      <c r="D47" s="15">
        <f t="shared" si="1"/>
        <v>14200</v>
      </c>
      <c r="E47" s="1"/>
      <c r="F47" s="12"/>
    </row>
    <row r="48" spans="1:6" ht="45.6" customHeight="1" x14ac:dyDescent="0.3">
      <c r="A48" s="13" t="s">
        <v>53</v>
      </c>
      <c r="B48" s="14" t="s">
        <v>54</v>
      </c>
      <c r="C48" s="1">
        <v>179.7</v>
      </c>
      <c r="D48" s="15">
        <f t="shared" si="1"/>
        <v>174.5</v>
      </c>
      <c r="E48" s="1">
        <v>-5.2</v>
      </c>
      <c r="F48" s="12" t="s">
        <v>104</v>
      </c>
    </row>
    <row r="49" spans="1:6" x14ac:dyDescent="0.3">
      <c r="A49" s="16" t="s">
        <v>34</v>
      </c>
      <c r="B49" s="17" t="s">
        <v>35</v>
      </c>
      <c r="C49" s="29">
        <v>12025</v>
      </c>
      <c r="D49" s="2">
        <f t="shared" si="1"/>
        <v>12494.3</v>
      </c>
      <c r="E49" s="29">
        <f>SUM(E50)</f>
        <v>469.3</v>
      </c>
      <c r="F49" s="30"/>
    </row>
    <row r="50" spans="1:6" ht="41.4" x14ac:dyDescent="0.3">
      <c r="A50" s="13" t="s">
        <v>36</v>
      </c>
      <c r="B50" s="31" t="s">
        <v>50</v>
      </c>
      <c r="C50" s="1">
        <v>12025</v>
      </c>
      <c r="D50" s="15">
        <f t="shared" si="1"/>
        <v>12494.3</v>
      </c>
      <c r="E50" s="1">
        <v>469.3</v>
      </c>
      <c r="F50" s="12" t="s">
        <v>108</v>
      </c>
    </row>
    <row r="51" spans="1:6" ht="0.6" customHeight="1" x14ac:dyDescent="0.3">
      <c r="A51" s="13" t="s">
        <v>56</v>
      </c>
      <c r="B51" s="14" t="s">
        <v>57</v>
      </c>
      <c r="C51" s="1">
        <v>1569.6</v>
      </c>
      <c r="D51" s="1">
        <f>D52</f>
        <v>1669.6</v>
      </c>
      <c r="E51" s="1"/>
      <c r="F51" s="12"/>
    </row>
    <row r="52" spans="1:6" s="21" customFormat="1" ht="30" hidden="1" customHeight="1" x14ac:dyDescent="0.3">
      <c r="A52" s="16" t="s">
        <v>58</v>
      </c>
      <c r="B52" s="32" t="s">
        <v>59</v>
      </c>
      <c r="C52" s="29">
        <f t="shared" ref="C52:E52" si="2">C53</f>
        <v>1669.6</v>
      </c>
      <c r="D52" s="29">
        <f t="shared" si="2"/>
        <v>1669.6</v>
      </c>
      <c r="E52" s="29">
        <f t="shared" si="2"/>
        <v>0</v>
      </c>
      <c r="F52" s="30"/>
    </row>
    <row r="53" spans="1:6" ht="55.2" hidden="1" x14ac:dyDescent="0.3">
      <c r="A53" s="13" t="s">
        <v>60</v>
      </c>
      <c r="B53" s="31" t="s">
        <v>61</v>
      </c>
      <c r="C53" s="1">
        <v>1669.6</v>
      </c>
      <c r="D53" s="15">
        <f t="shared" si="1"/>
        <v>1669.6</v>
      </c>
      <c r="E53" s="29"/>
      <c r="F53" s="33"/>
    </row>
    <row r="54" spans="1:6" x14ac:dyDescent="0.3">
      <c r="A54" s="13"/>
      <c r="B54" s="10" t="s">
        <v>37</v>
      </c>
      <c r="C54" s="11">
        <f>C32+C12</f>
        <v>1742745.4</v>
      </c>
      <c r="D54" s="11">
        <f t="shared" si="1"/>
        <v>1663185.2999999998</v>
      </c>
      <c r="E54" s="11">
        <f>E12+E32</f>
        <v>-79560.100000000006</v>
      </c>
      <c r="F54" s="34"/>
    </row>
    <row r="57" spans="1:6" ht="31.2" x14ac:dyDescent="0.3">
      <c r="A57" s="6" t="s">
        <v>43</v>
      </c>
    </row>
    <row r="58" spans="1:6" ht="26.4" x14ac:dyDescent="0.3">
      <c r="A58" s="50" t="s">
        <v>4</v>
      </c>
      <c r="B58" s="50" t="s">
        <v>5</v>
      </c>
      <c r="C58" s="50" t="s">
        <v>14</v>
      </c>
      <c r="D58" s="50" t="s">
        <v>6</v>
      </c>
      <c r="E58" s="7" t="s">
        <v>7</v>
      </c>
      <c r="F58" s="51" t="s">
        <v>8</v>
      </c>
    </row>
    <row r="59" spans="1:6" x14ac:dyDescent="0.3">
      <c r="A59" s="50"/>
      <c r="B59" s="50"/>
      <c r="C59" s="50"/>
      <c r="D59" s="50"/>
      <c r="E59" s="7" t="s">
        <v>15</v>
      </c>
      <c r="F59" s="51"/>
    </row>
    <row r="60" spans="1:6" ht="16.2" x14ac:dyDescent="0.3">
      <c r="A60" s="45" t="s">
        <v>42</v>
      </c>
      <c r="B60" s="45"/>
      <c r="C60" s="45"/>
      <c r="D60" s="45"/>
      <c r="E60" s="45"/>
      <c r="F60" s="45"/>
    </row>
    <row r="61" spans="1:6" ht="27.6" x14ac:dyDescent="0.3">
      <c r="A61" s="9" t="s">
        <v>16</v>
      </c>
      <c r="B61" s="10" t="s">
        <v>17</v>
      </c>
      <c r="C61" s="11">
        <v>293267</v>
      </c>
      <c r="D61" s="11">
        <f>C61+E61</f>
        <v>293267</v>
      </c>
      <c r="E61" s="35">
        <v>0</v>
      </c>
      <c r="F61" s="12"/>
    </row>
    <row r="62" spans="1:6" x14ac:dyDescent="0.3">
      <c r="A62" s="9" t="s">
        <v>9</v>
      </c>
      <c r="B62" s="10" t="s">
        <v>18</v>
      </c>
      <c r="C62" s="11">
        <v>421798.40000000002</v>
      </c>
      <c r="D62" s="11">
        <f t="shared" ref="D62:D65" si="3">C62+E62</f>
        <v>518898.7</v>
      </c>
      <c r="E62" s="35">
        <f>E63</f>
        <v>97100.3</v>
      </c>
      <c r="F62" s="12"/>
    </row>
    <row r="63" spans="1:6" s="21" customFormat="1" ht="45" customHeight="1" x14ac:dyDescent="0.3">
      <c r="A63" s="16" t="s">
        <v>11</v>
      </c>
      <c r="B63" s="17" t="s">
        <v>48</v>
      </c>
      <c r="C63" s="2">
        <v>62966.5</v>
      </c>
      <c r="D63" s="2">
        <f t="shared" si="3"/>
        <v>160066.79999999999</v>
      </c>
      <c r="E63" s="36">
        <f>SUM(E64)</f>
        <v>97100.3</v>
      </c>
      <c r="F63" s="20"/>
    </row>
    <row r="64" spans="1:6" ht="27.6" x14ac:dyDescent="0.3">
      <c r="A64" s="13" t="s">
        <v>28</v>
      </c>
      <c r="B64" s="37" t="s">
        <v>40</v>
      </c>
      <c r="C64" s="1">
        <v>55776.1</v>
      </c>
      <c r="D64" s="15">
        <f>C64+E64</f>
        <v>152876.4</v>
      </c>
      <c r="E64" s="38">
        <v>97100.3</v>
      </c>
      <c r="F64" s="24" t="s">
        <v>103</v>
      </c>
    </row>
    <row r="65" spans="1:6" x14ac:dyDescent="0.3">
      <c r="A65" s="13"/>
      <c r="B65" s="10" t="s">
        <v>37</v>
      </c>
      <c r="C65" s="11">
        <v>715065.4</v>
      </c>
      <c r="D65" s="11">
        <f t="shared" si="3"/>
        <v>812165.70000000007</v>
      </c>
      <c r="E65" s="35">
        <f>E62+E61</f>
        <v>97100.3</v>
      </c>
      <c r="F65" s="34"/>
    </row>
  </sheetData>
  <mergeCells count="18">
    <mergeCell ref="B58:B59"/>
    <mergeCell ref="C58:C59"/>
    <mergeCell ref="D58:D59"/>
    <mergeCell ref="F58:F59"/>
    <mergeCell ref="A60:F60"/>
    <mergeCell ref="A58:A59"/>
    <mergeCell ref="A11:F11"/>
    <mergeCell ref="A1:F1"/>
    <mergeCell ref="A2:F2"/>
    <mergeCell ref="A4:F4"/>
    <mergeCell ref="A5:F5"/>
    <mergeCell ref="A6:F6"/>
    <mergeCell ref="A7:F7"/>
    <mergeCell ref="A9:A10"/>
    <mergeCell ref="B9:B10"/>
    <mergeCell ref="C9:C10"/>
    <mergeCell ref="D9:D10"/>
    <mergeCell ref="F9:F10"/>
  </mergeCells>
  <pageMargins left="0.7" right="0.36" top="0.75" bottom="0.36" header="0.3" footer="0.3"/>
  <pageSetup paperSize="9" scale="62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2024-12-04T05:59:30Z</dcterms:modified>
</cp:coreProperties>
</file>