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2120" windowHeight="7890"/>
  </bookViews>
  <sheets>
    <sheet name="2025-2027" sheetId="2" r:id="rId1"/>
  </sheets>
  <calcPr calcId="145621" iterate="1"/>
</workbook>
</file>

<file path=xl/calcChain.xml><?xml version="1.0" encoding="utf-8"?>
<calcChain xmlns="http://schemas.openxmlformats.org/spreadsheetml/2006/main">
  <c r="C53" i="2" l="1"/>
  <c r="D55" i="2" l="1"/>
  <c r="E55" i="2"/>
  <c r="D54" i="2"/>
  <c r="E54" i="2"/>
  <c r="D27" i="2" l="1"/>
  <c r="E27" i="2"/>
  <c r="C55" i="2"/>
  <c r="C54" i="2"/>
  <c r="C50" i="2" l="1"/>
  <c r="C49" i="2"/>
  <c r="C41" i="2"/>
  <c r="C33" i="2"/>
  <c r="C28" i="2" s="1"/>
  <c r="C29" i="2"/>
  <c r="D36" i="2" l="1"/>
  <c r="D41" i="2" l="1"/>
  <c r="E41" i="2"/>
  <c r="D33" i="2"/>
  <c r="E33" i="2"/>
  <c r="D11" i="2" l="1"/>
  <c r="E11" i="2"/>
  <c r="C11" i="2"/>
  <c r="D52" i="2" l="1"/>
  <c r="D51" i="2" s="1"/>
  <c r="C52" i="2"/>
  <c r="C51" i="2" s="1"/>
  <c r="C27" i="2" s="1"/>
  <c r="C57" i="2" s="1"/>
  <c r="E52" i="2"/>
  <c r="E51" i="2" s="1"/>
  <c r="D9" i="2" l="1"/>
  <c r="E15" i="2"/>
  <c r="D15" i="2"/>
  <c r="C15" i="2"/>
  <c r="D17" i="2"/>
  <c r="E17" i="2"/>
  <c r="E9" i="2"/>
  <c r="C9" i="2"/>
  <c r="D49" i="2" l="1"/>
  <c r="E49" i="2"/>
  <c r="E29" i="2"/>
  <c r="D29" i="2"/>
  <c r="C17" i="2"/>
  <c r="E14" i="2"/>
  <c r="E8" i="2" s="1"/>
  <c r="D14" i="2"/>
  <c r="D8" i="2" s="1"/>
  <c r="C14" i="2"/>
  <c r="C8" i="2" s="1"/>
  <c r="E28" i="2" l="1"/>
  <c r="D28" i="2"/>
  <c r="E57" i="2" l="1"/>
  <c r="D57" i="2"/>
</calcChain>
</file>

<file path=xl/comments1.xml><?xml version="1.0" encoding="utf-8"?>
<comments xmlns="http://schemas.openxmlformats.org/spreadsheetml/2006/main">
  <authors>
    <author>Автор</author>
  </authors>
  <commentList>
    <comment ref="A3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КБК???
</t>
        </r>
      </text>
    </comment>
  </commentList>
</comments>
</file>

<file path=xl/sharedStrings.xml><?xml version="1.0" encoding="utf-8"?>
<sst xmlns="http://schemas.openxmlformats.org/spreadsheetml/2006/main" count="106" uniqueCount="106">
  <si>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</si>
  <si>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</si>
  <si>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</si>
  <si>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</si>
  <si>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</si>
  <si>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</si>
  <si>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</si>
  <si>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</si>
  <si>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</si>
  <si>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</si>
  <si>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</si>
  <si>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</si>
  <si>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</si>
  <si>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</si>
  <si>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</si>
  <si>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</si>
  <si>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</si>
  <si>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</si>
  <si>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</si>
  <si>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</si>
  <si>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</si>
  <si>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</si>
  <si>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</si>
  <si>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</si>
  <si>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</si>
  <si>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</si>
  <si>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</si>
  <si>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</si>
  <si>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</si>
  <si>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</si>
  <si>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</si>
  <si>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</si>
  <si>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</si>
  <si>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</si>
  <si>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</si>
  <si>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</si>
  <si>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</si>
  <si>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</si>
  <si>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</si>
  <si>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</si>
  <si>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</si>
  <si>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</si>
  <si>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</si>
  <si>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</si>
  <si>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</si>
  <si>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</si>
  <si>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</si>
  <si>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</si>
  <si>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</si>
  <si>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</si>
  <si>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</si>
  <si>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</si>
  <si>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</si>
  <si>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</si>
  <si>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</si>
  <si>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</si>
  <si>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</si>
  <si>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</si>
  <si>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</si>
  <si>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</si>
  <si>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</si>
  <si>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</si>
  <si>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</si>
  <si>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</si>
  <si>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</si>
  <si>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</si>
  <si>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</si>
  <si>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</si>
  <si>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</si>
  <si>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</si>
  <si>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</si>
  <si>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</si>
  <si>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</si>
  <si>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</si>
  <si>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</si>
  <si>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</si>
  <si>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</si>
  <si>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</si>
  <si>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</si>
  <si>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</si>
  <si>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</si>
  <si>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</si>
  <si>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</si>
  <si>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</si>
  <si>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</si>
  <si>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</si>
  <si>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</si>
  <si>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</si>
  <si>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</si>
  <si>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</si>
  <si>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</si>
  <si>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</si>
  <si>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</si>
  <si>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2 02 39999 14 0000 150</t>
  </si>
  <si>
    <t>Прочие субвенции бюджетам муниципальных округов</t>
  </si>
  <si>
    <t>2 02 25559 14 0000 150</t>
  </si>
  <si>
    <t>Субсидии бюджетам муниципальных округов оснащение предметных кабинетов общеобразовательных организаций средствами обучения и воспитания</t>
  </si>
  <si>
    <t>.»</t>
  </si>
  <si>
    <t>1 03 02000 01 0000 110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</si>
  <si>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</si>
  <si>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</si>
  <si>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</si>
  <si>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</si>
  <si>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</si>
  <si>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</si>
  <si>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2                                                            к решению Представительного Собрания Кирилловского муниципального округа 
от __________  № ______
«Приложение 2 к решению Представительного Собрания Кирилловского муниципального округа 
от 12.12.2024  № 215 (в редакции решения Представительного Собрания 
 от 22.01.2025 №232, от 13.02.2025 № 233)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</si>
</sst>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topLeftCell="A49" zoomScaleNormal="100" workbookViewId="0">
      <selection activeCell="C1" sqref="C1:E1"/>
    </sheetView>
  </sheetViews>
  <sheetFormatPr defaultColWidth="9.140625" defaultRowHeight="15" x14ac:dyDescent="0.25"/>
  <cols>
    <col min="1" max="1" width="23.28515625" style="5" customWidth="1"/>
    <col min="2" max="2" width="48.7109375" style="6" customWidth="1"/>
    <col min="3" max="5" width="14.28515625" style="6" bestFit="1" customWidth="1"/>
    <col min="6" max="16384" width="9.140625" style="6"/>
  </cols>
  <sheetData>
    <row r="1" spans="1:5" ht="183" customHeight="1" x14ac:dyDescent="0.25">
      <c r="C1" s="24" t="s">
        <v>105</v>
      </c>
      <c r="D1" s="24"/>
      <c r="E1" s="24"/>
    </row>
    <row r="2" spans="1:5" ht="14.45" x14ac:dyDescent="0.3">
      <c r="C2" s="4"/>
      <c r="D2" s="4"/>
      <c r="E2" s="4"/>
    </row>
    <row r="3" spans="1:5" ht="46.5" customHeight="1" x14ac:dyDescent="0.25">
      <c r="A3" s="25" t="s">
        <v>57</v>
      </c>
      <c r="B3" s="25"/>
      <c r="C3" s="25"/>
      <c r="D3" s="25"/>
      <c r="E3" s="25"/>
    </row>
    <row r="4" spans="1:5" x14ac:dyDescent="0.25">
      <c r="E4" s="7" t="s">
        <v>35</v>
      </c>
    </row>
    <row r="5" spans="1:5" ht="38.25" customHeight="1" x14ac:dyDescent="0.25">
      <c r="A5" s="26" t="s">
        <v>0</v>
      </c>
      <c r="B5" s="26" t="s">
        <v>1</v>
      </c>
      <c r="C5" s="26" t="s">
        <v>2</v>
      </c>
      <c r="D5" s="26"/>
      <c r="E5" s="26"/>
    </row>
    <row r="6" spans="1:5" x14ac:dyDescent="0.25">
      <c r="A6" s="26"/>
      <c r="B6" s="26"/>
      <c r="C6" s="8">
        <v>2025</v>
      </c>
      <c r="D6" s="8">
        <v>2026</v>
      </c>
      <c r="E6" s="8">
        <v>2027</v>
      </c>
    </row>
    <row r="7" spans="1:5" ht="14.45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5" ht="16.5" customHeight="1" x14ac:dyDescent="0.25">
      <c r="A8" s="9" t="s">
        <v>3</v>
      </c>
      <c r="B8" s="10" t="s">
        <v>4</v>
      </c>
      <c r="C8" s="11">
        <f>C9+C11+C14+C21+C22+C23+C25+C26+C24+C17</f>
        <v>274396</v>
      </c>
      <c r="D8" s="11">
        <f t="shared" ref="D8:E8" si="0">D9+D11+D14+D21+D22+D23+D25+D26+D24+D17</f>
        <v>292856</v>
      </c>
      <c r="E8" s="11">
        <f t="shared" si="0"/>
        <v>318825</v>
      </c>
    </row>
    <row r="9" spans="1:5" ht="15.75" customHeight="1" x14ac:dyDescent="0.25">
      <c r="A9" s="12" t="s">
        <v>5</v>
      </c>
      <c r="B9" s="13" t="s">
        <v>6</v>
      </c>
      <c r="C9" s="2">
        <f>C10</f>
        <v>176351</v>
      </c>
      <c r="D9" s="2">
        <f t="shared" ref="D9:E9" si="1">D10</f>
        <v>190017</v>
      </c>
      <c r="E9" s="2">
        <f t="shared" si="1"/>
        <v>213066</v>
      </c>
    </row>
    <row r="10" spans="1:5" ht="17.25" customHeight="1" x14ac:dyDescent="0.25">
      <c r="A10" s="12" t="s">
        <v>7</v>
      </c>
      <c r="B10" s="13" t="s">
        <v>52</v>
      </c>
      <c r="C10" s="2">
        <v>176351</v>
      </c>
      <c r="D10" s="2">
        <v>190017</v>
      </c>
      <c r="E10" s="2">
        <v>213066</v>
      </c>
    </row>
    <row r="11" spans="1:5" ht="44.25" customHeight="1" x14ac:dyDescent="0.25">
      <c r="A11" s="12" t="s">
        <v>8</v>
      </c>
      <c r="B11" s="13" t="s">
        <v>9</v>
      </c>
      <c r="C11" s="2">
        <f>C12+C13</f>
        <v>39271</v>
      </c>
      <c r="D11" s="2">
        <f t="shared" ref="D11:E11" si="2">D12+D13</f>
        <v>41849</v>
      </c>
      <c r="E11" s="2">
        <f t="shared" si="2"/>
        <v>42800</v>
      </c>
    </row>
    <row r="12" spans="1:5" ht="30" customHeight="1" x14ac:dyDescent="0.25">
      <c r="A12" s="12" t="s">
        <v>98</v>
      </c>
      <c r="B12" s="13" t="s">
        <v>10</v>
      </c>
      <c r="C12" s="2">
        <v>38656</v>
      </c>
      <c r="D12" s="14">
        <v>41182</v>
      </c>
      <c r="E12" s="14">
        <v>42020</v>
      </c>
    </row>
    <row r="13" spans="1:5" ht="20.45" customHeight="1" x14ac:dyDescent="0.25">
      <c r="A13" s="12" t="s">
        <v>74</v>
      </c>
      <c r="B13" s="15" t="s">
        <v>75</v>
      </c>
      <c r="C13" s="2">
        <v>615</v>
      </c>
      <c r="D13" s="14">
        <v>667</v>
      </c>
      <c r="E13" s="14">
        <v>780</v>
      </c>
    </row>
    <row r="14" spans="1:5" ht="17.25" customHeight="1" x14ac:dyDescent="0.25">
      <c r="A14" s="12" t="s">
        <v>11</v>
      </c>
      <c r="B14" s="13" t="s">
        <v>12</v>
      </c>
      <c r="C14" s="2">
        <f>SUM(C15:C16)</f>
        <v>30108</v>
      </c>
      <c r="D14" s="2">
        <f>SUM(D15:D16)</f>
        <v>32320</v>
      </c>
      <c r="E14" s="2">
        <f>SUM(E15:E16)</f>
        <v>34285</v>
      </c>
    </row>
    <row r="15" spans="1:5" ht="30" x14ac:dyDescent="0.25">
      <c r="A15" s="12" t="s">
        <v>13</v>
      </c>
      <c r="B15" s="13" t="s">
        <v>14</v>
      </c>
      <c r="C15" s="2">
        <f>25664+3234</f>
        <v>28898</v>
      </c>
      <c r="D15" s="14">
        <f>27585+3469</f>
        <v>31054</v>
      </c>
      <c r="E15" s="14">
        <f>29291+3685</f>
        <v>32976</v>
      </c>
    </row>
    <row r="16" spans="1:5" ht="30" x14ac:dyDescent="0.25">
      <c r="A16" s="12" t="s">
        <v>15</v>
      </c>
      <c r="B16" s="13" t="s">
        <v>16</v>
      </c>
      <c r="C16" s="2">
        <v>1210</v>
      </c>
      <c r="D16" s="16">
        <v>1266</v>
      </c>
      <c r="E16" s="16">
        <v>1309</v>
      </c>
    </row>
    <row r="17" spans="1:5" ht="18.75" customHeight="1" x14ac:dyDescent="0.25">
      <c r="A17" s="12" t="s">
        <v>58</v>
      </c>
      <c r="B17" s="13" t="s">
        <v>40</v>
      </c>
      <c r="C17" s="2">
        <f>SUM(C18:C20)</f>
        <v>11047</v>
      </c>
      <c r="D17" s="2">
        <f>SUM(D18:D20)</f>
        <v>11047</v>
      </c>
      <c r="E17" s="2">
        <f>SUM(E18:E20)</f>
        <v>11047</v>
      </c>
    </row>
    <row r="18" spans="1:5" ht="19.5" customHeight="1" x14ac:dyDescent="0.25">
      <c r="A18" s="12" t="s">
        <v>59</v>
      </c>
      <c r="B18" s="13" t="s">
        <v>41</v>
      </c>
      <c r="C18" s="2">
        <v>5913</v>
      </c>
      <c r="D18" s="2">
        <v>5913</v>
      </c>
      <c r="E18" s="2">
        <v>5913</v>
      </c>
    </row>
    <row r="19" spans="1:5" ht="19.5" customHeight="1" x14ac:dyDescent="0.25">
      <c r="A19" s="12" t="s">
        <v>60</v>
      </c>
      <c r="B19" s="13" t="s">
        <v>43</v>
      </c>
      <c r="C19" s="2">
        <v>2000</v>
      </c>
      <c r="D19" s="2">
        <v>2000</v>
      </c>
      <c r="E19" s="2">
        <v>2000</v>
      </c>
    </row>
    <row r="20" spans="1:5" ht="21.75" customHeight="1" x14ac:dyDescent="0.25">
      <c r="A20" s="12" t="s">
        <v>61</v>
      </c>
      <c r="B20" s="13" t="s">
        <v>42</v>
      </c>
      <c r="C20" s="2">
        <v>3134</v>
      </c>
      <c r="D20" s="2">
        <v>3134</v>
      </c>
      <c r="E20" s="2">
        <v>3134</v>
      </c>
    </row>
    <row r="21" spans="1:5" ht="16.5" customHeight="1" x14ac:dyDescent="0.25">
      <c r="A21" s="12" t="s">
        <v>17</v>
      </c>
      <c r="B21" s="13" t="s">
        <v>18</v>
      </c>
      <c r="C21" s="2">
        <v>1638</v>
      </c>
      <c r="D21" s="2">
        <v>1638</v>
      </c>
      <c r="E21" s="2">
        <v>1638</v>
      </c>
    </row>
    <row r="22" spans="1:5" ht="44.25" customHeight="1" x14ac:dyDescent="0.25">
      <c r="A22" s="12" t="s">
        <v>19</v>
      </c>
      <c r="B22" s="13" t="s">
        <v>20</v>
      </c>
      <c r="C22" s="2">
        <v>8459</v>
      </c>
      <c r="D22" s="2">
        <v>8459</v>
      </c>
      <c r="E22" s="2">
        <v>8459</v>
      </c>
    </row>
    <row r="23" spans="1:5" ht="30" x14ac:dyDescent="0.25">
      <c r="A23" s="12" t="s">
        <v>21</v>
      </c>
      <c r="B23" s="13" t="s">
        <v>22</v>
      </c>
      <c r="C23" s="2">
        <v>86</v>
      </c>
      <c r="D23" s="2">
        <v>90</v>
      </c>
      <c r="E23" s="2">
        <v>94</v>
      </c>
    </row>
    <row r="24" spans="1:5" ht="30" x14ac:dyDescent="0.25">
      <c r="A24" s="12" t="s">
        <v>38</v>
      </c>
      <c r="B24" s="13" t="s">
        <v>39</v>
      </c>
      <c r="C24" s="2">
        <v>3000</v>
      </c>
      <c r="D24" s="2">
        <v>3000</v>
      </c>
      <c r="E24" s="2">
        <v>3000</v>
      </c>
    </row>
    <row r="25" spans="1:5" ht="30.75" customHeight="1" x14ac:dyDescent="0.25">
      <c r="A25" s="12" t="s">
        <v>23</v>
      </c>
      <c r="B25" s="13" t="s">
        <v>24</v>
      </c>
      <c r="C25" s="2">
        <v>3850</v>
      </c>
      <c r="D25" s="2">
        <v>3850</v>
      </c>
      <c r="E25" s="2">
        <v>3850</v>
      </c>
    </row>
    <row r="26" spans="1:5" ht="15.75" customHeight="1" x14ac:dyDescent="0.25">
      <c r="A26" s="12" t="s">
        <v>25</v>
      </c>
      <c r="B26" s="13" t="s">
        <v>26</v>
      </c>
      <c r="C26" s="2">
        <v>586</v>
      </c>
      <c r="D26" s="2">
        <v>586</v>
      </c>
      <c r="E26" s="2">
        <v>586</v>
      </c>
    </row>
    <row r="27" spans="1:5" ht="18.75" customHeight="1" x14ac:dyDescent="0.25">
      <c r="A27" s="9" t="s">
        <v>27</v>
      </c>
      <c r="B27" s="10" t="s">
        <v>28</v>
      </c>
      <c r="C27" s="11">
        <f>C28+C51+C54</f>
        <v>1421593</v>
      </c>
      <c r="D27" s="11">
        <f t="shared" ref="D27:E27" si="3">D28+D51+D54</f>
        <v>519218.80000000005</v>
      </c>
      <c r="E27" s="11">
        <f t="shared" si="3"/>
        <v>434789.79999999993</v>
      </c>
    </row>
    <row r="28" spans="1:5" ht="30" customHeight="1" x14ac:dyDescent="0.25">
      <c r="A28" s="12" t="s">
        <v>29</v>
      </c>
      <c r="B28" s="13" t="s">
        <v>30</v>
      </c>
      <c r="C28" s="2">
        <f>C29+C33+C41+C49</f>
        <v>1214557.2</v>
      </c>
      <c r="D28" s="2">
        <f>D29+D33+D41+D49</f>
        <v>519218.80000000005</v>
      </c>
      <c r="E28" s="2">
        <f>E29+E33+E41+E49</f>
        <v>434789.79999999993</v>
      </c>
    </row>
    <row r="29" spans="1:5" ht="33" customHeight="1" x14ac:dyDescent="0.25">
      <c r="A29" s="12" t="s">
        <v>31</v>
      </c>
      <c r="B29" s="13" t="s">
        <v>65</v>
      </c>
      <c r="C29" s="2">
        <f>SUM(C30:C32)</f>
        <v>215368.6</v>
      </c>
      <c r="D29" s="2">
        <f>SUM(D30:D32)</f>
        <v>164010</v>
      </c>
      <c r="E29" s="2">
        <f>SUM(E30:E32)</f>
        <v>146073.9</v>
      </c>
    </row>
    <row r="30" spans="1:5" ht="46.9" customHeight="1" x14ac:dyDescent="0.25">
      <c r="A30" s="12" t="s">
        <v>44</v>
      </c>
      <c r="B30" s="1" t="s">
        <v>63</v>
      </c>
      <c r="C30" s="2">
        <v>48584.2</v>
      </c>
      <c r="D30" s="2">
        <v>34937.4</v>
      </c>
      <c r="E30" s="2">
        <v>24703.3</v>
      </c>
    </row>
    <row r="31" spans="1:5" ht="46.9" customHeight="1" x14ac:dyDescent="0.25">
      <c r="A31" s="12" t="s">
        <v>53</v>
      </c>
      <c r="B31" s="13" t="s">
        <v>64</v>
      </c>
      <c r="C31" s="2">
        <v>45319.4</v>
      </c>
      <c r="D31" s="2">
        <v>7702</v>
      </c>
      <c r="E31" s="2">
        <v>0</v>
      </c>
    </row>
    <row r="32" spans="1:5" ht="56.45" customHeight="1" x14ac:dyDescent="0.25">
      <c r="A32" s="12" t="s">
        <v>45</v>
      </c>
      <c r="B32" s="17" t="s">
        <v>66</v>
      </c>
      <c r="C32" s="2">
        <v>121465</v>
      </c>
      <c r="D32" s="2">
        <v>121370.6</v>
      </c>
      <c r="E32" s="2">
        <v>121370.6</v>
      </c>
    </row>
    <row r="33" spans="1:5" ht="31.5" customHeight="1" x14ac:dyDescent="0.25">
      <c r="A33" s="12" t="s">
        <v>36</v>
      </c>
      <c r="B33" s="13" t="s">
        <v>81</v>
      </c>
      <c r="C33" s="2">
        <f>SUM(C34:C40)</f>
        <v>726621.4</v>
      </c>
      <c r="D33" s="2">
        <f>SUM(D34:D40)</f>
        <v>96556</v>
      </c>
      <c r="E33" s="2">
        <f>SUM(E34:E40)</f>
        <v>29540.799999999999</v>
      </c>
    </row>
    <row r="34" spans="1:5" ht="75" customHeight="1" x14ac:dyDescent="0.25">
      <c r="A34" s="12" t="s">
        <v>46</v>
      </c>
      <c r="B34" s="17" t="s">
        <v>67</v>
      </c>
      <c r="C34" s="2">
        <v>7092.2</v>
      </c>
      <c r="D34" s="2">
        <v>6259.6</v>
      </c>
      <c r="E34" s="2">
        <v>5892.7</v>
      </c>
    </row>
    <row r="35" spans="1:5" ht="75" customHeight="1" x14ac:dyDescent="0.25">
      <c r="A35" s="12" t="s">
        <v>87</v>
      </c>
      <c r="B35" s="17" t="s">
        <v>88</v>
      </c>
      <c r="C35" s="2">
        <v>65104.800000000003</v>
      </c>
      <c r="D35" s="2">
        <v>0</v>
      </c>
      <c r="E35" s="2">
        <v>0</v>
      </c>
    </row>
    <row r="36" spans="1:5" ht="49.15" customHeight="1" x14ac:dyDescent="0.25">
      <c r="A36" s="12" t="s">
        <v>89</v>
      </c>
      <c r="B36" s="17" t="s">
        <v>90</v>
      </c>
      <c r="C36" s="2">
        <v>2135.5</v>
      </c>
      <c r="D36" s="2">
        <f>2052-0.1</f>
        <v>2051.9</v>
      </c>
      <c r="E36" s="2">
        <v>1970.1</v>
      </c>
    </row>
    <row r="37" spans="1:5" ht="61.9" customHeight="1" x14ac:dyDescent="0.25">
      <c r="A37" s="12" t="s">
        <v>95</v>
      </c>
      <c r="B37" s="17" t="s">
        <v>96</v>
      </c>
      <c r="C37" s="2">
        <v>923.9</v>
      </c>
      <c r="D37" s="2">
        <v>0</v>
      </c>
      <c r="E37" s="2">
        <v>0</v>
      </c>
    </row>
    <row r="38" spans="1:5" ht="45" x14ac:dyDescent="0.25">
      <c r="A38" s="18" t="s">
        <v>54</v>
      </c>
      <c r="B38" s="19" t="s">
        <v>68</v>
      </c>
      <c r="C38" s="3">
        <v>191489</v>
      </c>
      <c r="D38" s="2">
        <v>49000</v>
      </c>
      <c r="E38" s="2">
        <v>0</v>
      </c>
    </row>
    <row r="39" spans="1:5" ht="46.5" customHeight="1" x14ac:dyDescent="0.25">
      <c r="A39" s="12" t="s">
        <v>50</v>
      </c>
      <c r="B39" s="17" t="s">
        <v>62</v>
      </c>
      <c r="C39" s="2">
        <v>67.5</v>
      </c>
      <c r="D39" s="2">
        <v>0</v>
      </c>
      <c r="E39" s="2">
        <v>0</v>
      </c>
    </row>
    <row r="40" spans="1:5" ht="20.25" customHeight="1" x14ac:dyDescent="0.25">
      <c r="A40" s="12" t="s">
        <v>47</v>
      </c>
      <c r="B40" s="13" t="s">
        <v>69</v>
      </c>
      <c r="C40" s="2">
        <v>459808.5</v>
      </c>
      <c r="D40" s="2">
        <v>39244.5</v>
      </c>
      <c r="E40" s="2">
        <v>21678</v>
      </c>
    </row>
    <row r="41" spans="1:5" ht="36.75" customHeight="1" x14ac:dyDescent="0.25">
      <c r="A41" s="12" t="s">
        <v>32</v>
      </c>
      <c r="B41" s="13" t="s">
        <v>33</v>
      </c>
      <c r="C41" s="2">
        <f>SUM(C42:C48)</f>
        <v>264489.3</v>
      </c>
      <c r="D41" s="2">
        <f t="shared" ref="D41:E41" si="4">SUM(D42:D48)</f>
        <v>258652.80000000002</v>
      </c>
      <c r="E41" s="2">
        <f t="shared" si="4"/>
        <v>259175.09999999998</v>
      </c>
    </row>
    <row r="42" spans="1:5" ht="45.75" customHeight="1" x14ac:dyDescent="0.25">
      <c r="A42" s="12" t="s">
        <v>48</v>
      </c>
      <c r="B42" s="13" t="s">
        <v>70</v>
      </c>
      <c r="C42" s="2">
        <v>243043.3</v>
      </c>
      <c r="D42" s="2">
        <v>237454.4</v>
      </c>
      <c r="E42" s="2">
        <v>237454.4</v>
      </c>
    </row>
    <row r="43" spans="1:5" ht="56.45" customHeight="1" x14ac:dyDescent="0.25">
      <c r="A43" s="12" t="s">
        <v>55</v>
      </c>
      <c r="B43" s="13" t="s">
        <v>56</v>
      </c>
      <c r="C43" s="2">
        <v>943.2</v>
      </c>
      <c r="D43" s="2">
        <v>1028.9000000000001</v>
      </c>
      <c r="E43" s="2">
        <v>1064.8</v>
      </c>
    </row>
    <row r="44" spans="1:5" ht="75" customHeight="1" x14ac:dyDescent="0.25">
      <c r="A44" s="12" t="s">
        <v>49</v>
      </c>
      <c r="B44" s="13" t="s">
        <v>71</v>
      </c>
      <c r="C44" s="2">
        <v>1.9</v>
      </c>
      <c r="D44" s="2">
        <v>12.7</v>
      </c>
      <c r="E44" s="2">
        <v>1.9</v>
      </c>
    </row>
    <row r="45" spans="1:5" ht="75" customHeight="1" x14ac:dyDescent="0.25">
      <c r="A45" s="12" t="s">
        <v>83</v>
      </c>
      <c r="B45" s="13" t="s">
        <v>86</v>
      </c>
      <c r="C45" s="2">
        <v>1099</v>
      </c>
      <c r="D45" s="2">
        <v>1115.7</v>
      </c>
      <c r="E45" s="2">
        <v>1135.9000000000001</v>
      </c>
    </row>
    <row r="46" spans="1:5" ht="129" customHeight="1" x14ac:dyDescent="0.25">
      <c r="A46" s="12" t="s">
        <v>92</v>
      </c>
      <c r="B46" s="13" t="s">
        <v>91</v>
      </c>
      <c r="C46" s="2">
        <v>15770.8</v>
      </c>
      <c r="D46" s="2">
        <v>15411.1</v>
      </c>
      <c r="E46" s="2">
        <v>15888.1</v>
      </c>
    </row>
    <row r="47" spans="1:5" ht="47.25" customHeight="1" x14ac:dyDescent="0.25">
      <c r="A47" s="12" t="s">
        <v>84</v>
      </c>
      <c r="B47" s="13" t="s">
        <v>85</v>
      </c>
      <c r="C47" s="2">
        <v>3083.7</v>
      </c>
      <c r="D47" s="2">
        <v>3082.6</v>
      </c>
      <c r="E47" s="2">
        <v>3082.6</v>
      </c>
    </row>
    <row r="48" spans="1:5" ht="33" customHeight="1" x14ac:dyDescent="0.25">
      <c r="A48" s="12" t="s">
        <v>93</v>
      </c>
      <c r="B48" s="13" t="s">
        <v>94</v>
      </c>
      <c r="C48" s="2">
        <v>547.4</v>
      </c>
      <c r="D48" s="2">
        <v>547.4</v>
      </c>
      <c r="E48" s="2">
        <v>547.4</v>
      </c>
    </row>
    <row r="49" spans="1:5" ht="19.899999999999999" customHeight="1" x14ac:dyDescent="0.25">
      <c r="A49" s="12" t="s">
        <v>37</v>
      </c>
      <c r="B49" s="13" t="s">
        <v>72</v>
      </c>
      <c r="C49" s="2">
        <f>SUM(C50:C50)</f>
        <v>8077.9</v>
      </c>
      <c r="D49" s="2">
        <f>SUM(D50:D50)</f>
        <v>0</v>
      </c>
      <c r="E49" s="2">
        <f>SUM(E50:E50)</f>
        <v>0</v>
      </c>
    </row>
    <row r="50" spans="1:5" ht="33" customHeight="1" x14ac:dyDescent="0.25">
      <c r="A50" s="12" t="s">
        <v>51</v>
      </c>
      <c r="B50" s="17" t="s">
        <v>73</v>
      </c>
      <c r="C50" s="2">
        <f>7977.9+100</f>
        <v>8077.9</v>
      </c>
      <c r="D50" s="2">
        <v>0</v>
      </c>
      <c r="E50" s="2">
        <v>0</v>
      </c>
    </row>
    <row r="51" spans="1:5" ht="33" customHeight="1" x14ac:dyDescent="0.25">
      <c r="A51" s="8" t="s">
        <v>76</v>
      </c>
      <c r="B51" s="15" t="s">
        <v>77</v>
      </c>
      <c r="C51" s="2">
        <f>C52</f>
        <v>205876.1</v>
      </c>
      <c r="D51" s="2">
        <f t="shared" ref="D51:E52" si="5">D52</f>
        <v>0</v>
      </c>
      <c r="E51" s="2">
        <f t="shared" si="5"/>
        <v>0</v>
      </c>
    </row>
    <row r="52" spans="1:5" ht="33" customHeight="1" x14ac:dyDescent="0.25">
      <c r="A52" s="8" t="s">
        <v>78</v>
      </c>
      <c r="B52" s="17" t="s">
        <v>82</v>
      </c>
      <c r="C52" s="2">
        <f>C53</f>
        <v>205876.1</v>
      </c>
      <c r="D52" s="2">
        <f t="shared" si="5"/>
        <v>0</v>
      </c>
      <c r="E52" s="2">
        <f t="shared" si="5"/>
        <v>0</v>
      </c>
    </row>
    <row r="53" spans="1:5" ht="60" customHeight="1" x14ac:dyDescent="0.25">
      <c r="A53" s="8" t="s">
        <v>79</v>
      </c>
      <c r="B53" s="15" t="s">
        <v>80</v>
      </c>
      <c r="C53" s="2">
        <f>105171+705.1+100000</f>
        <v>205876.1</v>
      </c>
      <c r="D53" s="2">
        <v>0</v>
      </c>
      <c r="E53" s="2">
        <v>0</v>
      </c>
    </row>
    <row r="54" spans="1:5" ht="16.899999999999999" customHeight="1" x14ac:dyDescent="0.25">
      <c r="A54" s="22" t="s">
        <v>99</v>
      </c>
      <c r="B54" s="23" t="s">
        <v>100</v>
      </c>
      <c r="C54" s="2">
        <f>SUM(C55)</f>
        <v>1159.7</v>
      </c>
      <c r="D54" s="2">
        <f t="shared" ref="D54:E54" si="6">SUM(D55)</f>
        <v>0</v>
      </c>
      <c r="E54" s="2">
        <f t="shared" si="6"/>
        <v>0</v>
      </c>
    </row>
    <row r="55" spans="1:5" ht="17.45" customHeight="1" x14ac:dyDescent="0.25">
      <c r="A55" s="22" t="s">
        <v>101</v>
      </c>
      <c r="B55" s="23" t="s">
        <v>102</v>
      </c>
      <c r="C55" s="2">
        <f>C56</f>
        <v>1159.7</v>
      </c>
      <c r="D55" s="2">
        <f t="shared" ref="D55:E55" si="7">D56</f>
        <v>0</v>
      </c>
      <c r="E55" s="2">
        <f t="shared" si="7"/>
        <v>0</v>
      </c>
    </row>
    <row r="56" spans="1:5" ht="44.45" customHeight="1" x14ac:dyDescent="0.25">
      <c r="A56" s="22" t="s">
        <v>103</v>
      </c>
      <c r="B56" s="23" t="s">
        <v>104</v>
      </c>
      <c r="C56" s="2">
        <v>1159.7</v>
      </c>
      <c r="D56" s="2">
        <v>0</v>
      </c>
      <c r="E56" s="2">
        <v>0</v>
      </c>
    </row>
    <row r="57" spans="1:5" ht="16.5" customHeight="1" x14ac:dyDescent="0.25">
      <c r="A57" s="12"/>
      <c r="B57" s="20" t="s">
        <v>34</v>
      </c>
      <c r="C57" s="11">
        <f>C27+C8</f>
        <v>1695989</v>
      </c>
      <c r="D57" s="11">
        <f>D27+D8</f>
        <v>812074.8</v>
      </c>
      <c r="E57" s="11">
        <f>E27+E8</f>
        <v>753614.79999999993</v>
      </c>
    </row>
    <row r="58" spans="1:5" x14ac:dyDescent="0.25">
      <c r="E58" s="21" t="s">
        <v>97</v>
      </c>
    </row>
  </sheetData>
  <mergeCells count="5">
    <mergeCell ref="C1:E1"/>
    <mergeCell ref="A3:E3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2025-04-04T07:00:27Z</dcterms:modified>
</cp:coreProperties>
</file>