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5 " sheetId="2" r:id="rId1"/>
  </sheets>
  <calcPr calcId="145621" iterate="1"/>
</workbook>
</file>

<file path=xl/calcChain.xml><?xml version="1.0" encoding="utf-8"?>
<calcChain xmlns="http://schemas.openxmlformats.org/spreadsheetml/2006/main">
  <c r="E20" i="2" l="1"/>
  <c r="E14" i="2"/>
  <c r="D25" i="2"/>
  <c r="E25" i="2"/>
  <c r="D26" i="2"/>
  <c r="C26" i="2"/>
  <c r="C25" i="2"/>
  <c r="D27" i="2"/>
  <c r="D28" i="2"/>
  <c r="E27" i="2"/>
  <c r="E23" i="2" l="1"/>
  <c r="D24" i="2"/>
  <c r="C23" i="2"/>
  <c r="D23" i="2" l="1"/>
  <c r="C53" i="2" l="1"/>
  <c r="D52" i="2"/>
  <c r="D51" i="2"/>
  <c r="E50" i="2"/>
  <c r="D50" i="2" s="1"/>
  <c r="E49" i="2"/>
  <c r="D49" i="2" s="1"/>
  <c r="D47" i="2"/>
  <c r="E38" i="2"/>
  <c r="E37" i="2" s="1"/>
  <c r="C41" i="2"/>
  <c r="D40" i="2"/>
  <c r="D39" i="2"/>
  <c r="D35" i="2"/>
  <c r="D18" i="2"/>
  <c r="E16" i="2"/>
  <c r="C19" i="2"/>
  <c r="D19" i="2" s="1"/>
  <c r="E48" i="2" l="1"/>
  <c r="E53" i="2" s="1"/>
  <c r="D53" i="2" s="1"/>
  <c r="D48" i="2"/>
  <c r="D15" i="2"/>
  <c r="D38" i="2" l="1"/>
  <c r="D37" i="2" l="1"/>
  <c r="E36" i="2"/>
  <c r="D36" i="2" l="1"/>
  <c r="E41" i="2"/>
  <c r="D41" i="2" s="1"/>
  <c r="D22" i="2" l="1"/>
  <c r="E21" i="2" l="1"/>
  <c r="D20" i="2" l="1"/>
  <c r="D17" i="2"/>
  <c r="D11" i="2" l="1"/>
  <c r="C29" i="2"/>
  <c r="D21" i="2" l="1"/>
  <c r="D16" i="2"/>
  <c r="E13" i="2"/>
  <c r="D14" i="2"/>
  <c r="D13" i="2" l="1"/>
  <c r="E12" i="2"/>
  <c r="D12" i="2" s="1"/>
  <c r="E29" i="2" l="1"/>
  <c r="D29" i="2" s="1"/>
</calcChain>
</file>

<file path=xl/sharedStrings.xml><?xml version="1.0" encoding="utf-8"?>
<sst xmlns="http://schemas.openxmlformats.org/spreadsheetml/2006/main" count="108" uniqueCount="66">
  <si>
    <t>ПОЯСНИТЕЛЬНАЯ ЗАПИСКА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</si>
  <si>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</si>
  <si>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</si>
  <si>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</si>
  <si>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</si>
  <si>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</si>
  <si>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</si>
  <si>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</si>
  <si>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</si>
  <si>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</si>
  <si>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</si>
  <si>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</si>
  <si>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</si>
  <si>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БЕЗВОЗМЕЗДНЫЕ ПОСТУПЛЕНИЯ</t>
  </si>
  <si>
    <t>Всего</t>
  </si>
  <si>
    <t xml:space="preserve"> к проекту решения Представительного Собрания Кирилловского муниципального округа</t>
  </si>
  <si>
    <t>2025 ГОД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</si>
  <si>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</si>
  <si>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</si>
  <si>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</si>
  <si>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</si>
  <si>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2 02 29999 14 0000 150</t>
  </si>
  <si>
    <t>Прочие субсидии бюджетам муниципальных округов</t>
  </si>
  <si>
    <t>Субвенции бюджетам бюджетной системы Российской Федерации</t>
  </si>
  <si>
    <t>2 02 30000 00 0000 150</t>
  </si>
  <si>
    <t>2 02 10000 00 0000 150</t>
  </si>
  <si>
    <t>Дотации бюджетам бюджетной системы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</si>
  <si>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</si>
  <si>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</si>
  <si>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 xml:space="preserve"> + 37 499,5 - дотация на сбаланс.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</si>
  <si>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</si>
  <si>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</si>
  <si>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</si>
  <si>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</si>
  <si>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- 1 164,5 - на обеспеч.дошкол.образования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</si>
  <si>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</si>
  <si>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</si>
  <si>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</si>
  <si>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</si>
  <si>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- 4 108,1 - на переселение граждан</t>
  </si>
  <si>
    <t xml:space="preserve"> - 5 923,8 - на переселение граждан</t>
  </si>
  <si>
    <t xml:space="preserve"> - 2 584,5 - улучш.жил.усл.гр-н, прожив. в сельск. местности</t>
  </si>
  <si>
    <t xml:space="preserve"> - 5 988,1 - на переселение граждан</t>
  </si>
  <si>
    <t xml:space="preserve"> - 8 634,9 - на переселение граждан</t>
  </si>
  <si>
    <t>2026 ГОД</t>
  </si>
  <si>
    <t>2027 ГОД</t>
  </si>
  <si>
    <t xml:space="preserve">                                                                                                                                  Таблица 2</t>
  </si>
  <si>
    <t xml:space="preserve">                                                                                                                                  Таблица 3</t>
  </si>
  <si>
    <t>2 02 40000 00 0000 150</t>
  </si>
  <si>
    <t>Иные межбюджетные трансферты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</si>
  <si>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</si>
  <si>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</si>
  <si>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</si>
  <si>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 xml:space="preserve"> + 7 977,9 - на поощрение за лучшие практики деят-ти органов местного самоупр.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</si>
  <si>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</si>
  <si>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</si>
  <si>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</si>
  <si>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</si>
  <si>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2 04 04000 00 0000 150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</si>
  <si>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</si>
  <si>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</si>
  <si>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</si>
  <si>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 xml:space="preserve"> + 10 800,0 - строит., реконстр., кап.ремонт и блаустр. тер-рий образова. орг-ций 
+1 122,3 - на обустройство мест захоронений
+ 6 302,4 - на рекультивацию зем. участков, занятых несанкционир. свалками отходов
+ 30 200,0 - на реализ. мероприят. по обустройсту  объектов городской и сельск. инфраструктуры для занятий физ. культ. и спортом
+ 22 510,6 - на приобр. спец. техники, осущ-й текущее содержание объектов коммунальной инфраструктуры
+ 9 894,6 - на реализ.проекта "Нар.бюджет"</t>
  </si>
  <si>
    <t xml:space="preserve"> + 1 159,7 - поступления от денежных пожертвований, предоставляемых физическими лицами </t>
  </si>
  <si>
    <t xml:space="preserve"> + 100 705,1 - поступления от денежных пожертвований, предоставляемых негосударственными организациями</t>
  </si>
  <si>
    <t>В доходную часть бюджета округа на 2025-2027 годы предлагается внести изменения, указанные в таблицах № 1-3.
После внесения вышеуказанных изменений доходы бюджета округа в 2025 году увеличится на 214 391,2 и составят 1 695 989,0 тыс. руб.; в 2026 году  уменьшатся на 14 623,1 тыс.руб. и составят  812 074,8 тыс.руб.; в 2027 году уменьшатся на 14 623,1 тыс. руб. и составят 753 614,8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</si>
</sst>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justify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19" zoomScale="80" zoomScaleNormal="80" workbookViewId="0">
      <selection activeCell="C28" sqref="C28"/>
    </sheetView>
  </sheetViews>
  <sheetFormatPr defaultColWidth="8.85546875" defaultRowHeight="15" x14ac:dyDescent="0.25"/>
  <cols>
    <col min="1" max="1" width="23.5703125" style="1" customWidth="1"/>
    <col min="2" max="2" width="41.140625" style="1" customWidth="1"/>
    <col min="3" max="4" width="12.7109375" style="1" customWidth="1"/>
    <col min="5" max="5" width="13.28515625" style="1" customWidth="1"/>
    <col min="6" max="6" width="43.5703125" style="3" customWidth="1"/>
    <col min="7" max="16384" width="8.85546875" style="1"/>
  </cols>
  <sheetData>
    <row r="1" spans="1:6" ht="15.75" x14ac:dyDescent="0.25">
      <c r="A1" s="43" t="s">
        <v>0</v>
      </c>
      <c r="B1" s="43"/>
      <c r="C1" s="43"/>
      <c r="D1" s="43"/>
      <c r="E1" s="43"/>
      <c r="F1" s="43"/>
    </row>
    <row r="2" spans="1:6" ht="19.5" customHeight="1" x14ac:dyDescent="0.25">
      <c r="A2" s="43" t="s">
        <v>15</v>
      </c>
      <c r="B2" s="43"/>
      <c r="C2" s="43"/>
      <c r="D2" s="43"/>
      <c r="E2" s="43"/>
      <c r="F2" s="43"/>
    </row>
    <row r="3" spans="1:6" ht="15.6" x14ac:dyDescent="0.3">
      <c r="A3" s="2"/>
    </row>
    <row r="4" spans="1:6" x14ac:dyDescent="0.25">
      <c r="A4" s="44" t="s">
        <v>1</v>
      </c>
      <c r="B4" s="44"/>
      <c r="C4" s="44"/>
      <c r="D4" s="44"/>
      <c r="E4" s="44"/>
      <c r="F4" s="44"/>
    </row>
    <row r="5" spans="1:6" ht="46.9" customHeight="1" x14ac:dyDescent="0.25">
      <c r="A5" s="45" t="s">
        <v>65</v>
      </c>
      <c r="B5" s="46"/>
      <c r="C5" s="46"/>
      <c r="D5" s="46"/>
      <c r="E5" s="46"/>
      <c r="F5" s="46"/>
    </row>
    <row r="6" spans="1:6" ht="18" customHeight="1" x14ac:dyDescent="0.3">
      <c r="A6" s="47"/>
      <c r="B6" s="47"/>
      <c r="C6" s="47"/>
      <c r="D6" s="47"/>
      <c r="E6" s="47"/>
      <c r="F6" s="47"/>
    </row>
    <row r="7" spans="1:6" ht="16.5" customHeight="1" x14ac:dyDescent="0.25">
      <c r="A7" s="4" t="s">
        <v>2</v>
      </c>
    </row>
    <row r="8" spans="1:6" ht="40.5" customHeight="1" x14ac:dyDescent="0.25">
      <c r="A8" s="42" t="s">
        <v>3</v>
      </c>
      <c r="B8" s="42" t="s">
        <v>4</v>
      </c>
      <c r="C8" s="42" t="s">
        <v>9</v>
      </c>
      <c r="D8" s="42" t="s">
        <v>5</v>
      </c>
      <c r="E8" s="16" t="s">
        <v>6</v>
      </c>
      <c r="F8" s="42" t="s">
        <v>7</v>
      </c>
    </row>
    <row r="9" spans="1:6" x14ac:dyDescent="0.25">
      <c r="A9" s="42"/>
      <c r="B9" s="42"/>
      <c r="C9" s="42"/>
      <c r="D9" s="42"/>
      <c r="E9" s="16" t="s">
        <v>10</v>
      </c>
      <c r="F9" s="42"/>
    </row>
    <row r="10" spans="1:6" s="5" customFormat="1" ht="15.75" x14ac:dyDescent="0.25">
      <c r="A10" s="41" t="s">
        <v>16</v>
      </c>
      <c r="B10" s="41"/>
      <c r="C10" s="41"/>
      <c r="D10" s="41"/>
      <c r="E10" s="41"/>
      <c r="F10" s="41"/>
    </row>
    <row r="11" spans="1:6" ht="28.15" customHeight="1" x14ac:dyDescent="0.25">
      <c r="A11" s="6" t="s">
        <v>11</v>
      </c>
      <c r="B11" s="17" t="s">
        <v>12</v>
      </c>
      <c r="C11" s="8">
        <v>274396</v>
      </c>
      <c r="D11" s="8">
        <f t="shared" ref="D11:D19" si="0">C11+E11</f>
        <v>274396</v>
      </c>
      <c r="E11" s="8">
        <v>0</v>
      </c>
      <c r="F11" s="9"/>
    </row>
    <row r="12" spans="1:6" ht="28.15" customHeight="1" x14ac:dyDescent="0.25">
      <c r="A12" s="6" t="s">
        <v>8</v>
      </c>
      <c r="B12" s="17" t="s">
        <v>13</v>
      </c>
      <c r="C12" s="8">
        <v>1207201.8</v>
      </c>
      <c r="D12" s="8">
        <f t="shared" si="0"/>
        <v>1421593</v>
      </c>
      <c r="E12" s="8">
        <f>E13+E25+E27</f>
        <v>214391.2</v>
      </c>
      <c r="F12" s="9"/>
    </row>
    <row r="13" spans="1:6" ht="47.45" customHeight="1" x14ac:dyDescent="0.25">
      <c r="A13" s="18" t="s">
        <v>17</v>
      </c>
      <c r="B13" s="19" t="s">
        <v>18</v>
      </c>
      <c r="C13" s="11">
        <v>1102030.8</v>
      </c>
      <c r="D13" s="11">
        <f>C13+E13</f>
        <v>1214557.2</v>
      </c>
      <c r="E13" s="11">
        <f>E14+E16+E21+E23</f>
        <v>112526.39999999999</v>
      </c>
      <c r="F13" s="9"/>
    </row>
    <row r="14" spans="1:6" ht="31.9" customHeight="1" x14ac:dyDescent="0.25">
      <c r="A14" s="22" t="s">
        <v>25</v>
      </c>
      <c r="B14" s="23" t="s">
        <v>26</v>
      </c>
      <c r="C14" s="13">
        <v>177869.1</v>
      </c>
      <c r="D14" s="13">
        <f>C14+E14</f>
        <v>215368.6</v>
      </c>
      <c r="E14" s="13">
        <f>SUM(E15)</f>
        <v>37499.5</v>
      </c>
      <c r="F14" s="14"/>
    </row>
    <row r="15" spans="1:6" ht="47.45" customHeight="1" x14ac:dyDescent="0.25">
      <c r="A15" s="18" t="s">
        <v>27</v>
      </c>
      <c r="B15" s="19" t="s">
        <v>28</v>
      </c>
      <c r="C15" s="11">
        <v>7819.9</v>
      </c>
      <c r="D15" s="11">
        <f t="shared" si="0"/>
        <v>45319.4</v>
      </c>
      <c r="E15" s="11">
        <v>37499.5</v>
      </c>
      <c r="F15" s="26" t="s">
        <v>29</v>
      </c>
    </row>
    <row r="16" spans="1:6" s="15" customFormat="1" ht="46.9" customHeight="1" x14ac:dyDescent="0.25">
      <c r="A16" s="22" t="s">
        <v>19</v>
      </c>
      <c r="B16" s="23" t="s">
        <v>20</v>
      </c>
      <c r="C16" s="13">
        <v>658407.9</v>
      </c>
      <c r="D16" s="13">
        <f t="shared" si="0"/>
        <v>726621.4</v>
      </c>
      <c r="E16" s="13">
        <f>SUM(E17:E20)</f>
        <v>68213.5</v>
      </c>
      <c r="F16" s="14"/>
    </row>
    <row r="17" spans="1:6" ht="126.6" customHeight="1" x14ac:dyDescent="0.25">
      <c r="A17" s="18" t="s">
        <v>35</v>
      </c>
      <c r="B17" s="19" t="s">
        <v>36</v>
      </c>
      <c r="C17" s="11">
        <v>4108.1000000000004</v>
      </c>
      <c r="D17" s="11">
        <f t="shared" si="0"/>
        <v>0</v>
      </c>
      <c r="E17" s="11">
        <v>-4108.1000000000004</v>
      </c>
      <c r="F17" s="24" t="s">
        <v>39</v>
      </c>
    </row>
    <row r="18" spans="1:6" ht="112.15" customHeight="1" x14ac:dyDescent="0.25">
      <c r="A18" s="18" t="s">
        <v>37</v>
      </c>
      <c r="B18" s="19" t="s">
        <v>38</v>
      </c>
      <c r="C18" s="11">
        <v>5923.8</v>
      </c>
      <c r="D18" s="11">
        <f t="shared" si="0"/>
        <v>0</v>
      </c>
      <c r="E18" s="11">
        <v>-5923.8</v>
      </c>
      <c r="F18" s="24" t="s">
        <v>40</v>
      </c>
    </row>
    <row r="19" spans="1:6" ht="47.45" customHeight="1" x14ac:dyDescent="0.25">
      <c r="A19" s="18" t="s">
        <v>30</v>
      </c>
      <c r="B19" s="20" t="s">
        <v>31</v>
      </c>
      <c r="C19" s="21">
        <f>2584.5+191489</f>
        <v>194073.5</v>
      </c>
      <c r="D19" s="11">
        <f t="shared" si="0"/>
        <v>191489</v>
      </c>
      <c r="E19" s="11">
        <v>-2584.5</v>
      </c>
      <c r="F19" s="24" t="s">
        <v>41</v>
      </c>
    </row>
    <row r="20" spans="1:6" ht="183" customHeight="1" x14ac:dyDescent="0.25">
      <c r="A20" s="18" t="s">
        <v>21</v>
      </c>
      <c r="B20" s="27" t="s">
        <v>22</v>
      </c>
      <c r="C20" s="21">
        <v>378978.6</v>
      </c>
      <c r="D20" s="11">
        <f t="shared" ref="D20" si="1">C20+E20</f>
        <v>459808.5</v>
      </c>
      <c r="E20" s="11">
        <f>10800+1122.3+6302.4+30200+22510.6+9894.6</f>
        <v>80829.899999999994</v>
      </c>
      <c r="F20" s="24" t="s">
        <v>62</v>
      </c>
    </row>
    <row r="21" spans="1:6" ht="31.9" customHeight="1" x14ac:dyDescent="0.25">
      <c r="A21" s="22" t="s">
        <v>24</v>
      </c>
      <c r="B21" s="23" t="s">
        <v>23</v>
      </c>
      <c r="C21" s="13">
        <v>265653.8</v>
      </c>
      <c r="D21" s="13">
        <f>C21+E21</f>
        <v>264489.3</v>
      </c>
      <c r="E21" s="13">
        <f>SUM(E22:E22)</f>
        <v>-1164.5</v>
      </c>
      <c r="F21" s="14"/>
    </row>
    <row r="22" spans="1:6" ht="54" customHeight="1" x14ac:dyDescent="0.25">
      <c r="A22" s="18" t="s">
        <v>32</v>
      </c>
      <c r="B22" s="19" t="s">
        <v>33</v>
      </c>
      <c r="C22" s="21">
        <v>244207.8</v>
      </c>
      <c r="D22" s="11">
        <f>C22+E22</f>
        <v>243043.3</v>
      </c>
      <c r="E22" s="11">
        <v>-1164.5</v>
      </c>
      <c r="F22" s="24" t="s">
        <v>34</v>
      </c>
    </row>
    <row r="23" spans="1:6" ht="21.6" customHeight="1" x14ac:dyDescent="0.25">
      <c r="A23" s="31" t="s">
        <v>48</v>
      </c>
      <c r="B23" s="32" t="s">
        <v>49</v>
      </c>
      <c r="C23" s="33">
        <f>SUM(C24:C24)</f>
        <v>100</v>
      </c>
      <c r="D23" s="13">
        <f>C23+E23</f>
        <v>8077.9</v>
      </c>
      <c r="E23" s="13">
        <f>E24</f>
        <v>7977.9</v>
      </c>
      <c r="F23" s="24" t="s">
        <v>52</v>
      </c>
    </row>
    <row r="24" spans="1:6" ht="54" customHeight="1" x14ac:dyDescent="0.25">
      <c r="A24" s="29" t="s">
        <v>50</v>
      </c>
      <c r="B24" s="30" t="s">
        <v>51</v>
      </c>
      <c r="C24" s="21">
        <v>100</v>
      </c>
      <c r="D24" s="11">
        <f t="shared" ref="D24:D28" si="2">C24+E24</f>
        <v>8077.9</v>
      </c>
      <c r="E24" s="11">
        <v>7977.9</v>
      </c>
      <c r="F24" s="24" t="s">
        <v>53</v>
      </c>
    </row>
    <row r="25" spans="1:6" ht="31.9" customHeight="1" x14ac:dyDescent="0.25">
      <c r="A25" s="28" t="s">
        <v>58</v>
      </c>
      <c r="B25" s="38" t="s">
        <v>59</v>
      </c>
      <c r="C25" s="33">
        <f>C26</f>
        <v>105171</v>
      </c>
      <c r="D25" s="33">
        <f t="shared" ref="D25:E25" si="3">D26</f>
        <v>205876.1</v>
      </c>
      <c r="E25" s="33">
        <f t="shared" si="3"/>
        <v>100705.1</v>
      </c>
      <c r="F25" s="24"/>
    </row>
    <row r="26" spans="1:6" ht="54" customHeight="1" x14ac:dyDescent="0.25">
      <c r="A26" s="36" t="s">
        <v>60</v>
      </c>
      <c r="B26" s="37" t="s">
        <v>61</v>
      </c>
      <c r="C26" s="21">
        <f>105171</f>
        <v>105171</v>
      </c>
      <c r="D26" s="11">
        <f t="shared" si="2"/>
        <v>205876.1</v>
      </c>
      <c r="E26" s="11">
        <v>100705.1</v>
      </c>
      <c r="F26" s="24" t="s">
        <v>64</v>
      </c>
    </row>
    <row r="27" spans="1:6" ht="29.45" customHeight="1" x14ac:dyDescent="0.25">
      <c r="A27" s="39" t="s">
        <v>54</v>
      </c>
      <c r="B27" s="40" t="s">
        <v>55</v>
      </c>
      <c r="C27" s="33">
        <v>0</v>
      </c>
      <c r="D27" s="13">
        <f t="shared" si="2"/>
        <v>1159.7</v>
      </c>
      <c r="E27" s="33">
        <f>E28</f>
        <v>1159.7</v>
      </c>
      <c r="F27" s="24"/>
    </row>
    <row r="28" spans="1:6" ht="83.25" customHeight="1" x14ac:dyDescent="0.25">
      <c r="A28" s="34" t="s">
        <v>56</v>
      </c>
      <c r="B28" s="35" t="s">
        <v>57</v>
      </c>
      <c r="C28" s="21">
        <v>0</v>
      </c>
      <c r="D28" s="11">
        <f t="shared" si="2"/>
        <v>1159.7</v>
      </c>
      <c r="E28" s="21">
        <v>1159.7</v>
      </c>
      <c r="F28" s="24" t="s">
        <v>63</v>
      </c>
    </row>
    <row r="29" spans="1:6" x14ac:dyDescent="0.25">
      <c r="A29" s="10"/>
      <c r="B29" s="7" t="s">
        <v>14</v>
      </c>
      <c r="C29" s="8">
        <f>C12+C11</f>
        <v>1481597.8</v>
      </c>
      <c r="D29" s="8">
        <f t="shared" ref="D29" si="4">C29+E29</f>
        <v>1695989</v>
      </c>
      <c r="E29" s="8">
        <f>E11+E12</f>
        <v>214391.2</v>
      </c>
      <c r="F29" s="12"/>
    </row>
    <row r="31" spans="1:6" ht="31.5" x14ac:dyDescent="0.25">
      <c r="A31" s="4" t="s">
        <v>46</v>
      </c>
    </row>
    <row r="32" spans="1:6" ht="38.450000000000003" customHeight="1" x14ac:dyDescent="0.25">
      <c r="A32" s="42" t="s">
        <v>3</v>
      </c>
      <c r="B32" s="42" t="s">
        <v>4</v>
      </c>
      <c r="C32" s="42" t="s">
        <v>9</v>
      </c>
      <c r="D32" s="42" t="s">
        <v>5</v>
      </c>
      <c r="E32" s="25" t="s">
        <v>6</v>
      </c>
      <c r="F32" s="42" t="s">
        <v>7</v>
      </c>
    </row>
    <row r="33" spans="1:6" ht="38.450000000000003" customHeight="1" x14ac:dyDescent="0.25">
      <c r="A33" s="42"/>
      <c r="B33" s="42"/>
      <c r="C33" s="42"/>
      <c r="D33" s="42"/>
      <c r="E33" s="25" t="s">
        <v>10</v>
      </c>
      <c r="F33" s="42"/>
    </row>
    <row r="34" spans="1:6" x14ac:dyDescent="0.25">
      <c r="A34" s="41" t="s">
        <v>44</v>
      </c>
      <c r="B34" s="41"/>
      <c r="C34" s="41"/>
      <c r="D34" s="41"/>
      <c r="E34" s="41"/>
      <c r="F34" s="41"/>
    </row>
    <row r="35" spans="1:6" ht="28.5" x14ac:dyDescent="0.25">
      <c r="A35" s="6" t="s">
        <v>11</v>
      </c>
      <c r="B35" s="17" t="s">
        <v>12</v>
      </c>
      <c r="C35" s="8">
        <v>292856</v>
      </c>
      <c r="D35" s="8">
        <f t="shared" ref="D35:D40" si="5">C35+E35</f>
        <v>292856</v>
      </c>
      <c r="E35" s="8">
        <v>0</v>
      </c>
      <c r="F35" s="9"/>
    </row>
    <row r="36" spans="1:6" ht="28.5" x14ac:dyDescent="0.25">
      <c r="A36" s="6" t="s">
        <v>8</v>
      </c>
      <c r="B36" s="17" t="s">
        <v>13</v>
      </c>
      <c r="C36" s="8">
        <v>533841.9</v>
      </c>
      <c r="D36" s="8">
        <f t="shared" si="5"/>
        <v>519218.80000000005</v>
      </c>
      <c r="E36" s="8">
        <f>E37</f>
        <v>-14623.099999999999</v>
      </c>
      <c r="F36" s="9"/>
    </row>
    <row r="37" spans="1:6" ht="45" x14ac:dyDescent="0.25">
      <c r="A37" s="18" t="s">
        <v>17</v>
      </c>
      <c r="B37" s="19" t="s">
        <v>18</v>
      </c>
      <c r="C37" s="11">
        <v>533841.9</v>
      </c>
      <c r="D37" s="11">
        <f t="shared" si="5"/>
        <v>519218.80000000005</v>
      </c>
      <c r="E37" s="11">
        <f>E38</f>
        <v>-14623.099999999999</v>
      </c>
      <c r="F37" s="9"/>
    </row>
    <row r="38" spans="1:6" ht="45" x14ac:dyDescent="0.25">
      <c r="A38" s="22" t="s">
        <v>19</v>
      </c>
      <c r="B38" s="23" t="s">
        <v>20</v>
      </c>
      <c r="C38" s="13">
        <v>111179.1</v>
      </c>
      <c r="D38" s="13">
        <f t="shared" si="5"/>
        <v>96556</v>
      </c>
      <c r="E38" s="13">
        <f>SUM(E39:E40)</f>
        <v>-14623.099999999999</v>
      </c>
      <c r="F38" s="14"/>
    </row>
    <row r="39" spans="1:6" ht="150" x14ac:dyDescent="0.25">
      <c r="A39" s="18" t="s">
        <v>35</v>
      </c>
      <c r="B39" s="19" t="s">
        <v>36</v>
      </c>
      <c r="C39" s="11">
        <v>5988.2</v>
      </c>
      <c r="D39" s="11">
        <f t="shared" si="5"/>
        <v>0</v>
      </c>
      <c r="E39" s="11">
        <v>-5988.2</v>
      </c>
      <c r="F39" s="24" t="s">
        <v>42</v>
      </c>
    </row>
    <row r="40" spans="1:6" ht="120" x14ac:dyDescent="0.25">
      <c r="A40" s="18" t="s">
        <v>37</v>
      </c>
      <c r="B40" s="19" t="s">
        <v>38</v>
      </c>
      <c r="C40" s="11">
        <v>8634.9</v>
      </c>
      <c r="D40" s="11">
        <f t="shared" si="5"/>
        <v>0</v>
      </c>
      <c r="E40" s="11">
        <v>-8634.9</v>
      </c>
      <c r="F40" s="24" t="s">
        <v>43</v>
      </c>
    </row>
    <row r="41" spans="1:6" x14ac:dyDescent="0.25">
      <c r="A41" s="10"/>
      <c r="B41" s="7" t="s">
        <v>14</v>
      </c>
      <c r="C41" s="8">
        <f>C36+C35</f>
        <v>826697.9</v>
      </c>
      <c r="D41" s="8">
        <f t="shared" ref="D41" si="6">C41+E41</f>
        <v>812074.8</v>
      </c>
      <c r="E41" s="8">
        <f>E35+E36</f>
        <v>-14623.099999999999</v>
      </c>
      <c r="F41" s="12"/>
    </row>
    <row r="43" spans="1:6" ht="31.5" x14ac:dyDescent="0.25">
      <c r="A43" s="4" t="s">
        <v>47</v>
      </c>
    </row>
    <row r="44" spans="1:6" ht="51.6" customHeight="1" x14ac:dyDescent="0.25">
      <c r="A44" s="42" t="s">
        <v>3</v>
      </c>
      <c r="B44" s="42" t="s">
        <v>4</v>
      </c>
      <c r="C44" s="42" t="s">
        <v>9</v>
      </c>
      <c r="D44" s="42" t="s">
        <v>5</v>
      </c>
      <c r="E44" s="25" t="s">
        <v>6</v>
      </c>
      <c r="F44" s="42" t="s">
        <v>7</v>
      </c>
    </row>
    <row r="45" spans="1:6" x14ac:dyDescent="0.25">
      <c r="A45" s="42"/>
      <c r="B45" s="42"/>
      <c r="C45" s="42"/>
      <c r="D45" s="42"/>
      <c r="E45" s="25" t="s">
        <v>10</v>
      </c>
      <c r="F45" s="42"/>
    </row>
    <row r="46" spans="1:6" x14ac:dyDescent="0.25">
      <c r="A46" s="41" t="s">
        <v>45</v>
      </c>
      <c r="B46" s="41"/>
      <c r="C46" s="41"/>
      <c r="D46" s="41"/>
      <c r="E46" s="41"/>
      <c r="F46" s="41"/>
    </row>
    <row r="47" spans="1:6" ht="28.5" x14ac:dyDescent="0.25">
      <c r="A47" s="6" t="s">
        <v>11</v>
      </c>
      <c r="B47" s="17" t="s">
        <v>12</v>
      </c>
      <c r="C47" s="8">
        <v>318825</v>
      </c>
      <c r="D47" s="8">
        <f t="shared" ref="D47:D52" si="7">C47+E47</f>
        <v>318825</v>
      </c>
      <c r="E47" s="8">
        <v>0</v>
      </c>
      <c r="F47" s="9"/>
    </row>
    <row r="48" spans="1:6" ht="28.5" x14ac:dyDescent="0.25">
      <c r="A48" s="6" t="s">
        <v>8</v>
      </c>
      <c r="B48" s="17" t="s">
        <v>13</v>
      </c>
      <c r="C48" s="8">
        <v>449412.9</v>
      </c>
      <c r="D48" s="8">
        <f t="shared" si="7"/>
        <v>434789.80000000005</v>
      </c>
      <c r="E48" s="8">
        <f>E49</f>
        <v>-14623.099999999999</v>
      </c>
      <c r="F48" s="9"/>
    </row>
    <row r="49" spans="1:6" ht="45" x14ac:dyDescent="0.25">
      <c r="A49" s="18" t="s">
        <v>17</v>
      </c>
      <c r="B49" s="19" t="s">
        <v>18</v>
      </c>
      <c r="C49" s="11">
        <v>449412.9</v>
      </c>
      <c r="D49" s="11">
        <f t="shared" si="7"/>
        <v>434789.80000000005</v>
      </c>
      <c r="E49" s="11">
        <f>E50</f>
        <v>-14623.099999999999</v>
      </c>
      <c r="F49" s="9"/>
    </row>
    <row r="50" spans="1:6" ht="45" x14ac:dyDescent="0.25">
      <c r="A50" s="22" t="s">
        <v>19</v>
      </c>
      <c r="B50" s="23" t="s">
        <v>20</v>
      </c>
      <c r="C50" s="13">
        <v>44163.9</v>
      </c>
      <c r="D50" s="13">
        <f t="shared" si="7"/>
        <v>29540.800000000003</v>
      </c>
      <c r="E50" s="13">
        <f>SUM(E51:E52)</f>
        <v>-14623.099999999999</v>
      </c>
      <c r="F50" s="14"/>
    </row>
    <row r="51" spans="1:6" ht="159.75" customHeight="1" x14ac:dyDescent="0.25">
      <c r="A51" s="18" t="s">
        <v>35</v>
      </c>
      <c r="B51" s="19" t="s">
        <v>36</v>
      </c>
      <c r="C51" s="11">
        <v>5988.2</v>
      </c>
      <c r="D51" s="11">
        <f t="shared" si="7"/>
        <v>0</v>
      </c>
      <c r="E51" s="11">
        <v>-5988.2</v>
      </c>
      <c r="F51" s="24" t="s">
        <v>42</v>
      </c>
    </row>
    <row r="52" spans="1:6" ht="120" x14ac:dyDescent="0.25">
      <c r="A52" s="18" t="s">
        <v>37</v>
      </c>
      <c r="B52" s="19" t="s">
        <v>38</v>
      </c>
      <c r="C52" s="11">
        <v>8634.9</v>
      </c>
      <c r="D52" s="11">
        <f t="shared" si="7"/>
        <v>0</v>
      </c>
      <c r="E52" s="11">
        <v>-8634.9</v>
      </c>
      <c r="F52" s="24" t="s">
        <v>43</v>
      </c>
    </row>
    <row r="53" spans="1:6" x14ac:dyDescent="0.25">
      <c r="A53" s="10"/>
      <c r="B53" s="7" t="s">
        <v>14</v>
      </c>
      <c r="C53" s="8">
        <f>C48+C47</f>
        <v>768237.9</v>
      </c>
      <c r="D53" s="8">
        <f t="shared" ref="D53" si="8">C53+E53</f>
        <v>753614.8</v>
      </c>
      <c r="E53" s="8">
        <f>E47+E48</f>
        <v>-14623.099999999999</v>
      </c>
      <c r="F53" s="12"/>
    </row>
  </sheetData>
  <mergeCells count="23">
    <mergeCell ref="A10:F10"/>
    <mergeCell ref="A1:F1"/>
    <mergeCell ref="A2:F2"/>
    <mergeCell ref="A4:F4"/>
    <mergeCell ref="A5:F5"/>
    <mergeCell ref="A6:F6"/>
    <mergeCell ref="A8:A9"/>
    <mergeCell ref="B8:B9"/>
    <mergeCell ref="C8:C9"/>
    <mergeCell ref="D8:D9"/>
    <mergeCell ref="F8:F9"/>
    <mergeCell ref="A32:A33"/>
    <mergeCell ref="B32:B33"/>
    <mergeCell ref="C32:C33"/>
    <mergeCell ref="D32:D33"/>
    <mergeCell ref="F32:F33"/>
    <mergeCell ref="A46:F46"/>
    <mergeCell ref="A34:F34"/>
    <mergeCell ref="A44:A45"/>
    <mergeCell ref="B44:B45"/>
    <mergeCell ref="C44:C45"/>
    <mergeCell ref="D44:D45"/>
    <mergeCell ref="F44:F45"/>
  </mergeCells>
  <pageMargins left="0.7" right="0.36" top="0.75" bottom="0.36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2025-04-02T13:28:34Z</dcterms:modified>
</cp:coreProperties>
</file>