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37" i="1"/>
  <c r="D37"/>
  <c r="C37"/>
  <c r="E39"/>
  <c r="D39"/>
  <c r="C39"/>
  <c r="D35"/>
  <c r="C35"/>
  <c r="E38"/>
  <c r="D38"/>
  <c r="C38"/>
  <c r="E25"/>
  <c r="D25"/>
  <c r="E29"/>
  <c r="D29"/>
  <c r="C44"/>
  <c r="C25"/>
  <c r="C29" l="1"/>
  <c r="D45"/>
  <c r="D42" s="1"/>
  <c r="E45"/>
  <c r="E42" s="1"/>
  <c r="C45"/>
  <c r="C42" s="1"/>
  <c r="D13"/>
  <c r="E13"/>
  <c r="C13"/>
  <c r="D11"/>
  <c r="E11"/>
  <c r="C11"/>
  <c r="D9"/>
  <c r="E9"/>
  <c r="C9"/>
  <c r="C24" l="1"/>
  <c r="C23" s="1"/>
  <c r="C8"/>
  <c r="D8"/>
  <c r="E8"/>
  <c r="E24"/>
  <c r="E23" s="1"/>
  <c r="D24"/>
  <c r="D23" s="1"/>
  <c r="D47" l="1"/>
  <c r="E47"/>
  <c r="C47"/>
</calcChain>
</file>

<file path=xl/sharedStrings.xml><?xml version="1.0" encoding="utf-8"?>
<sst xmlns="http://schemas.openxmlformats.org/spreadsheetml/2006/main" count="85" uniqueCount="84">
  <si>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</si>
  <si>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</si>
  <si>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</si>
  <si>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</si>
  <si>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</si>
  <si>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</si>
  <si>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</si>
  <si>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</si>
  <si>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</si>
  <si>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</si>
  <si>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</si>
  <si>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</si>
  <si>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</si>
  <si>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</si>
  <si>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</si>
  <si>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</si>
  <si>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</si>
  <si>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</si>
  <si>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</si>
  <si>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</si>
  <si>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</si>
  <si>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</si>
  <si>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</si>
  <si>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</si>
  <si>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</si>
  <si>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</si>
  <si>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</si>
  <si>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</si>
  <si>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</si>
  <si>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</si>
  <si>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</si>
  <si>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</si>
  <si>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</si>
  <si>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</si>
  <si>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</si>
  <si>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2 02 15009 05 0000 150</t>
  </si>
  <si>
    <t>2 02 20302 05 0000 150</t>
  </si>
  <si>
    <t>2 02 25169 05 0000 150</t>
  </si>
  <si>
    <t>2 02 25210 05 0000 150</t>
  </si>
  <si>
    <t>2 02 25555 05 0000 150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</si>
  <si>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</si>
  <si>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</si>
  <si>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</si>
  <si>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</si>
  <si>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</si>
  <si>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</si>
  <si>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</si>
  <si>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</si>
  <si>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</si>
  <si>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</si>
  <si>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</si>
  <si>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</si>
  <si>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</si>
  <si>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2 02 20000 00 0000 150</t>
  </si>
  <si>
    <t>2 02 36900 05 0000 150</t>
  </si>
  <si>
    <t>2 02 25304 05 0000 150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</si>
  <si>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</si>
  <si>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</si>
  <si>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</si>
  <si>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</si>
  <si>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</si>
  <si>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</si>
  <si>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</si>
  <si>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</si>
  <si>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</si>
  <si>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</si>
  <si>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</si>
  <si>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</si>
  <si>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</si>
  <si>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</si>
  <si>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</si>
  <si>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</si>
  <si>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</si>
  <si>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</si>
  <si>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Объем  доходов  районного бюджета на 2023 год и плановый период 2024 и 2025 годов, формируемый за счет налоговых и неналоговых доходов, а также безвозмездных поступлений.</t>
  </si>
  <si>
    <t>2 02 15002 00 0000 150</t>
  </si>
  <si>
    <t>Дотации бюджетам муниципальных районов на поддержку мер по обеспечению сбалансированности бюджетов</t>
  </si>
  <si>
    <t xml:space="preserve">Дотации на выравнивание бюджетной обеспеченности </t>
  </si>
  <si>
    <t>2 02 15001 00 0000 150</t>
  </si>
  <si>
    <t>1 13 00000 00 0000 000</t>
  </si>
  <si>
    <t>ДОХОДЫ ОТ ОКАЗАНИЯ ПЛАТНЫХ УСЛУГ И КОМПЕНСАЦИИ ЗАТРАТ ГОСУДАРСТВА</t>
  </si>
  <si>
    <t>2 02 25576 05 0000 150</t>
  </si>
  <si>
    <t>Субсидии бюджетам мунципальных районов на обеспечение комплексного развития сельских территорий</t>
  </si>
  <si>
    <t>Приложение 2 к решению Представительного Собрания Кирилловского муниципального района от 08.12.2022  № 85</t>
  </si>
</sst>
</file>

<file path=xl/styles.xml><?xml version="1.0" encoding="utf-8"?>
<styleSheet xmlns="http://schemas.openxmlformats.org/spreadsheetml/2006/main">
  <numFmts count="1">
    <numFmt numFmtId="164" formatCode="#,##0.0_р_."/>
  </numFmts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abSelected="1" zoomScaleNormal="100" workbookViewId="0">
      <selection activeCell="B11" sqref="B11"/>
    </sheetView>
  </sheetViews>
  <sheetFormatPr defaultColWidth="9.140625" defaultRowHeight="15"/>
  <cols>
    <col min="1" max="1" width="23.28515625" style="12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51.75" customHeight="1">
      <c r="C1" s="26" t="s">
        <v>83</v>
      </c>
      <c r="D1" s="26"/>
      <c r="E1" s="26"/>
    </row>
    <row r="2" spans="1:5" hidden="1">
      <c r="C2" s="10"/>
      <c r="D2" s="10"/>
      <c r="E2" s="10"/>
    </row>
    <row r="3" spans="1:5" ht="46.5" customHeight="1">
      <c r="A3" s="25" t="s">
        <v>74</v>
      </c>
      <c r="B3" s="25"/>
      <c r="C3" s="25"/>
      <c r="D3" s="25"/>
      <c r="E3" s="25"/>
    </row>
    <row r="4" spans="1:5">
      <c r="A4" s="13"/>
      <c r="B4" s="3"/>
      <c r="C4" s="3"/>
      <c r="D4" s="3"/>
      <c r="E4" s="4" t="s">
        <v>52</v>
      </c>
    </row>
    <row r="5" spans="1:5" ht="38.25" customHeight="1">
      <c r="A5" s="27" t="s">
        <v>0</v>
      </c>
      <c r="B5" s="27" t="s">
        <v>1</v>
      </c>
      <c r="C5" s="27" t="s">
        <v>2</v>
      </c>
      <c r="D5" s="27"/>
      <c r="E5" s="27"/>
    </row>
    <row r="6" spans="1:5">
      <c r="A6" s="27"/>
      <c r="B6" s="27"/>
      <c r="C6" s="5">
        <v>2023</v>
      </c>
      <c r="D6" s="5">
        <v>2024</v>
      </c>
      <c r="E6" s="5">
        <v>2025</v>
      </c>
    </row>
    <row r="7" spans="1:5">
      <c r="A7" s="11">
        <v>1</v>
      </c>
      <c r="B7" s="5">
        <v>2</v>
      </c>
      <c r="C7" s="5">
        <v>3</v>
      </c>
      <c r="D7" s="5">
        <v>4</v>
      </c>
      <c r="E7" s="5">
        <v>5</v>
      </c>
    </row>
    <row r="8" spans="1:5" ht="16.5" customHeight="1">
      <c r="A8" s="14" t="s">
        <v>3</v>
      </c>
      <c r="B8" s="6" t="s">
        <v>4</v>
      </c>
      <c r="C8" s="16">
        <f>C9+C11+C13+C17+C18+C19+C21+C22+C20</f>
        <v>247706</v>
      </c>
      <c r="D8" s="16">
        <f t="shared" ref="D8:E8" si="0">D9+D11+D13+D17+D18+D19+D21+D22+D20</f>
        <v>257594</v>
      </c>
      <c r="E8" s="16">
        <f t="shared" si="0"/>
        <v>253129</v>
      </c>
    </row>
    <row r="9" spans="1:5" ht="15.75" customHeight="1">
      <c r="A9" s="11" t="s">
        <v>5</v>
      </c>
      <c r="B9" s="1" t="s">
        <v>6</v>
      </c>
      <c r="C9" s="17">
        <f>C10</f>
        <v>187129</v>
      </c>
      <c r="D9" s="17">
        <f t="shared" ref="D9:E9" si="1">D10</f>
        <v>194066</v>
      </c>
      <c r="E9" s="17">
        <f t="shared" si="1"/>
        <v>184368</v>
      </c>
    </row>
    <row r="10" spans="1:5" ht="17.25" customHeight="1">
      <c r="A10" s="11" t="s">
        <v>7</v>
      </c>
      <c r="B10" s="1" t="s">
        <v>8</v>
      </c>
      <c r="C10" s="17">
        <v>187129</v>
      </c>
      <c r="D10" s="17">
        <v>194066</v>
      </c>
      <c r="E10" s="17">
        <v>184368</v>
      </c>
    </row>
    <row r="11" spans="1:5" ht="44.25" customHeight="1">
      <c r="A11" s="11" t="s">
        <v>9</v>
      </c>
      <c r="B11" s="1" t="s">
        <v>10</v>
      </c>
      <c r="C11" s="17">
        <f>C12</f>
        <v>24437</v>
      </c>
      <c r="D11" s="17">
        <f t="shared" ref="D11:E11" si="2">D12</f>
        <v>25985</v>
      </c>
      <c r="E11" s="17">
        <f t="shared" si="2"/>
        <v>27502</v>
      </c>
    </row>
    <row r="12" spans="1:5" ht="30" customHeight="1">
      <c r="A12" s="11" t="s">
        <v>9</v>
      </c>
      <c r="B12" s="1" t="s">
        <v>11</v>
      </c>
      <c r="C12" s="17">
        <v>24437</v>
      </c>
      <c r="D12" s="17">
        <v>25985</v>
      </c>
      <c r="E12" s="17">
        <v>27502</v>
      </c>
    </row>
    <row r="13" spans="1:5" ht="17.25" customHeight="1">
      <c r="A13" s="11" t="s">
        <v>12</v>
      </c>
      <c r="B13" s="1" t="s">
        <v>13</v>
      </c>
      <c r="C13" s="17">
        <f>SUM(C14:C16)</f>
        <v>25175</v>
      </c>
      <c r="D13" s="17">
        <f>SUM(D14:D16)</f>
        <v>26550</v>
      </c>
      <c r="E13" s="17">
        <f>SUM(E14:E16)</f>
        <v>30232</v>
      </c>
    </row>
    <row r="14" spans="1:5" ht="30">
      <c r="A14" s="11" t="s">
        <v>14</v>
      </c>
      <c r="B14" s="1" t="s">
        <v>15</v>
      </c>
      <c r="C14" s="17">
        <v>23924</v>
      </c>
      <c r="D14" s="17">
        <v>25269</v>
      </c>
      <c r="E14" s="17">
        <v>28921</v>
      </c>
    </row>
    <row r="15" spans="1:5" ht="18" customHeight="1">
      <c r="A15" s="11" t="s">
        <v>16</v>
      </c>
      <c r="B15" s="1" t="s">
        <v>17</v>
      </c>
      <c r="C15" s="17">
        <v>1</v>
      </c>
      <c r="D15" s="17">
        <v>1</v>
      </c>
      <c r="E15" s="17">
        <v>1</v>
      </c>
    </row>
    <row r="16" spans="1:5" ht="30">
      <c r="A16" s="11" t="s">
        <v>18</v>
      </c>
      <c r="B16" s="1" t="s">
        <v>19</v>
      </c>
      <c r="C16" s="17">
        <v>1250</v>
      </c>
      <c r="D16" s="17">
        <v>1280</v>
      </c>
      <c r="E16" s="17">
        <v>1310</v>
      </c>
    </row>
    <row r="17" spans="1:5" ht="16.5" customHeight="1">
      <c r="A17" s="11" t="s">
        <v>20</v>
      </c>
      <c r="B17" s="1" t="s">
        <v>21</v>
      </c>
      <c r="C17" s="17">
        <v>1595</v>
      </c>
      <c r="D17" s="17">
        <v>1595</v>
      </c>
      <c r="E17" s="17">
        <v>1595</v>
      </c>
    </row>
    <row r="18" spans="1:5" ht="44.25" customHeight="1">
      <c r="A18" s="11" t="s">
        <v>22</v>
      </c>
      <c r="B18" s="1" t="s">
        <v>23</v>
      </c>
      <c r="C18" s="17">
        <v>4595</v>
      </c>
      <c r="D18" s="17">
        <v>4595</v>
      </c>
      <c r="E18" s="17">
        <v>4595</v>
      </c>
    </row>
    <row r="19" spans="1:5" ht="30">
      <c r="A19" s="11" t="s">
        <v>24</v>
      </c>
      <c r="B19" s="1" t="s">
        <v>25</v>
      </c>
      <c r="C19" s="17">
        <v>147</v>
      </c>
      <c r="D19" s="17">
        <v>175</v>
      </c>
      <c r="E19" s="17">
        <v>209</v>
      </c>
    </row>
    <row r="20" spans="1:5" ht="30">
      <c r="A20" s="23" t="s">
        <v>79</v>
      </c>
      <c r="B20" s="1" t="s">
        <v>80</v>
      </c>
      <c r="C20" s="17">
        <v>883</v>
      </c>
      <c r="D20" s="17">
        <v>883</v>
      </c>
      <c r="E20" s="17">
        <v>883</v>
      </c>
    </row>
    <row r="21" spans="1:5" ht="30.75" customHeight="1">
      <c r="A21" s="11" t="s">
        <v>26</v>
      </c>
      <c r="B21" s="1" t="s">
        <v>27</v>
      </c>
      <c r="C21" s="17">
        <v>3300</v>
      </c>
      <c r="D21" s="17">
        <v>3300</v>
      </c>
      <c r="E21" s="17">
        <v>3300</v>
      </c>
    </row>
    <row r="22" spans="1:5" ht="15.75" customHeight="1">
      <c r="A22" s="11" t="s">
        <v>28</v>
      </c>
      <c r="B22" s="1" t="s">
        <v>29</v>
      </c>
      <c r="C22" s="17">
        <v>445</v>
      </c>
      <c r="D22" s="17">
        <v>445</v>
      </c>
      <c r="E22" s="17">
        <v>445</v>
      </c>
    </row>
    <row r="23" spans="1:5" ht="18.75" customHeight="1">
      <c r="A23" s="14" t="s">
        <v>30</v>
      </c>
      <c r="B23" s="6" t="s">
        <v>31</v>
      </c>
      <c r="C23" s="16">
        <f>C24+C45</f>
        <v>1228638.3</v>
      </c>
      <c r="D23" s="16">
        <f>D24+D45</f>
        <v>657378.9</v>
      </c>
      <c r="E23" s="16">
        <f>E24+E45</f>
        <v>345436.4</v>
      </c>
    </row>
    <row r="24" spans="1:5" ht="30" customHeight="1">
      <c r="A24" s="11" t="s">
        <v>32</v>
      </c>
      <c r="B24" s="1" t="s">
        <v>33</v>
      </c>
      <c r="C24" s="17">
        <f>C25+C29+C38+C42</f>
        <v>1228638.3</v>
      </c>
      <c r="D24" s="17">
        <f>D25+D29+D38+D42</f>
        <v>657378.9</v>
      </c>
      <c r="E24" s="17">
        <f>E25+E29+E38+E42</f>
        <v>345436.4</v>
      </c>
    </row>
    <row r="25" spans="1:5" ht="33" customHeight="1">
      <c r="A25" s="11" t="s">
        <v>34</v>
      </c>
      <c r="B25" s="1" t="s">
        <v>57</v>
      </c>
      <c r="C25" s="17">
        <f>SUM(C26:C28)</f>
        <v>92240.3</v>
      </c>
      <c r="D25" s="17">
        <f>SUM(D26:D28)</f>
        <v>97776.299999999988</v>
      </c>
      <c r="E25" s="17">
        <f>SUM(E26:E28)</f>
        <v>97912.7</v>
      </c>
    </row>
    <row r="26" spans="1:5" ht="33" customHeight="1">
      <c r="A26" s="20" t="s">
        <v>78</v>
      </c>
      <c r="B26" s="22" t="s">
        <v>77</v>
      </c>
      <c r="C26" s="17">
        <v>11054.3</v>
      </c>
      <c r="D26" s="17">
        <v>13453.9</v>
      </c>
      <c r="E26" s="17">
        <v>0</v>
      </c>
    </row>
    <row r="27" spans="1:5" ht="50.25" customHeight="1">
      <c r="A27" s="20" t="s">
        <v>75</v>
      </c>
      <c r="B27" s="1" t="s">
        <v>76</v>
      </c>
      <c r="C27" s="17">
        <v>0</v>
      </c>
      <c r="D27" s="17">
        <v>0</v>
      </c>
      <c r="E27" s="17">
        <v>10364.799999999999</v>
      </c>
    </row>
    <row r="28" spans="1:5" ht="62.25" customHeight="1">
      <c r="A28" s="11" t="s">
        <v>35</v>
      </c>
      <c r="B28" s="7" t="s">
        <v>58</v>
      </c>
      <c r="C28" s="17">
        <v>81186</v>
      </c>
      <c r="D28" s="17">
        <v>84322.4</v>
      </c>
      <c r="E28" s="17">
        <v>87547.9</v>
      </c>
    </row>
    <row r="29" spans="1:5" ht="31.5" customHeight="1">
      <c r="A29" s="11" t="s">
        <v>53</v>
      </c>
      <c r="B29" s="1" t="s">
        <v>59</v>
      </c>
      <c r="C29" s="17">
        <f>SUM(C30:C37)</f>
        <v>923916.3</v>
      </c>
      <c r="D29" s="17">
        <f>SUM(D30:D37)</f>
        <v>337468.89999999997</v>
      </c>
      <c r="E29" s="17">
        <f>SUM(E30:E37)</f>
        <v>14754.8</v>
      </c>
    </row>
    <row r="30" spans="1:5" ht="44.45" customHeight="1">
      <c r="A30" s="11" t="s">
        <v>69</v>
      </c>
      <c r="B30" s="1" t="s">
        <v>70</v>
      </c>
      <c r="C30" s="17">
        <v>276462.90000000002</v>
      </c>
      <c r="D30" s="17">
        <v>6187</v>
      </c>
      <c r="E30" s="17">
        <v>0</v>
      </c>
    </row>
    <row r="31" spans="1:5" ht="105">
      <c r="A31" s="11" t="s">
        <v>36</v>
      </c>
      <c r="B31" s="7" t="s">
        <v>68</v>
      </c>
      <c r="C31" s="17">
        <v>500207</v>
      </c>
      <c r="D31" s="17">
        <v>9963.1</v>
      </c>
      <c r="E31" s="17">
        <v>0</v>
      </c>
    </row>
    <row r="32" spans="1:5" ht="81" customHeight="1">
      <c r="A32" s="11" t="s">
        <v>37</v>
      </c>
      <c r="B32" s="7" t="s">
        <v>71</v>
      </c>
      <c r="C32" s="18">
        <v>2195.1</v>
      </c>
      <c r="D32" s="18">
        <v>0</v>
      </c>
      <c r="E32" s="17">
        <v>0</v>
      </c>
    </row>
    <row r="33" spans="1:5" ht="60">
      <c r="A33" s="11" t="s">
        <v>38</v>
      </c>
      <c r="B33" s="7" t="s">
        <v>73</v>
      </c>
      <c r="C33" s="18">
        <v>9590.6</v>
      </c>
      <c r="D33" s="18">
        <v>3478.1</v>
      </c>
      <c r="E33" s="18">
        <v>0</v>
      </c>
    </row>
    <row r="34" spans="1:5" ht="77.25" customHeight="1">
      <c r="A34" s="11" t="s">
        <v>55</v>
      </c>
      <c r="B34" s="7" t="s">
        <v>60</v>
      </c>
      <c r="C34" s="18">
        <v>7989</v>
      </c>
      <c r="D34" s="18">
        <v>7989</v>
      </c>
      <c r="E34" s="18">
        <v>7908.8</v>
      </c>
    </row>
    <row r="35" spans="1:5" ht="60">
      <c r="A35" s="11" t="s">
        <v>39</v>
      </c>
      <c r="B35" s="7" t="s">
        <v>72</v>
      </c>
      <c r="C35" s="18">
        <f>547.3+1954.4+1078.2</f>
        <v>3579.8999999999996</v>
      </c>
      <c r="D35" s="18">
        <f>552.3+1191.1</f>
        <v>1743.3999999999999</v>
      </c>
      <c r="E35" s="18">
        <v>0</v>
      </c>
    </row>
    <row r="36" spans="1:5" ht="45">
      <c r="A36" s="24" t="s">
        <v>81</v>
      </c>
      <c r="B36" s="7" t="s">
        <v>82</v>
      </c>
      <c r="C36" s="18">
        <v>0</v>
      </c>
      <c r="D36" s="18">
        <v>3457.7</v>
      </c>
      <c r="E36" s="18">
        <v>0</v>
      </c>
    </row>
    <row r="37" spans="1:5" ht="20.25" customHeight="1">
      <c r="A37" s="11" t="s">
        <v>40</v>
      </c>
      <c r="B37" s="1" t="s">
        <v>41</v>
      </c>
      <c r="C37" s="18">
        <f>3621.7+13539.3+800.9+6633.3+4114.2+1192.3+89137.3+2117.2+600+548.1+340+671.2+576.3</f>
        <v>123891.8</v>
      </c>
      <c r="D37" s="18">
        <f>800.9+1733.1+1192.3+296071.5+2117.2+300+548.1+340+671.2+300+576.3</f>
        <v>304650.59999999998</v>
      </c>
      <c r="E37" s="18">
        <f>800.9+1192.3+2117.2+300+548.1+340+671.2+300+576.3</f>
        <v>6846</v>
      </c>
    </row>
    <row r="38" spans="1:5" ht="30">
      <c r="A38" s="11" t="s">
        <v>42</v>
      </c>
      <c r="B38" s="1" t="s">
        <v>43</v>
      </c>
      <c r="C38" s="18">
        <f>SUM(C39:C41)</f>
        <v>206431.30000000005</v>
      </c>
      <c r="D38" s="18">
        <f>SUM(D39:D41)</f>
        <v>216349.90000000002</v>
      </c>
      <c r="E38" s="18">
        <f>SUM(E39:E41)</f>
        <v>227025.10000000003</v>
      </c>
    </row>
    <row r="39" spans="1:5" ht="45.75" customHeight="1">
      <c r="A39" s="11" t="s">
        <v>44</v>
      </c>
      <c r="B39" s="1" t="s">
        <v>61</v>
      </c>
      <c r="C39" s="18">
        <f>9708.7+438.9+724.6+187269.7+3085.6+253.7+3553.5+98-2710.3+1053.4</f>
        <v>203475.80000000005</v>
      </c>
      <c r="D39" s="18">
        <f>9708.7+438.9+724.6+197339.2+3085.6+253.7+3402.8+98-2710.3+1053.4</f>
        <v>213394.60000000003</v>
      </c>
      <c r="E39" s="18">
        <f>9708.7+438.9+724.6+207798.5+3085.6+253.7+3618.7+98-2710.3+1053.4</f>
        <v>224069.80000000005</v>
      </c>
    </row>
    <row r="40" spans="1:5" ht="75" customHeight="1">
      <c r="A40" s="11" t="s">
        <v>45</v>
      </c>
      <c r="B40" s="1" t="s">
        <v>62</v>
      </c>
      <c r="C40" s="18">
        <v>0.5</v>
      </c>
      <c r="D40" s="18">
        <v>0.5</v>
      </c>
      <c r="E40" s="18">
        <v>0.5</v>
      </c>
    </row>
    <row r="41" spans="1:5" ht="47.25" customHeight="1">
      <c r="A41" s="11" t="s">
        <v>54</v>
      </c>
      <c r="B41" s="1" t="s">
        <v>63</v>
      </c>
      <c r="C41" s="18">
        <v>2955</v>
      </c>
      <c r="D41" s="18">
        <v>2954.8</v>
      </c>
      <c r="E41" s="18">
        <v>2954.8</v>
      </c>
    </row>
    <row r="42" spans="1:5" ht="17.25" customHeight="1">
      <c r="A42" s="11" t="s">
        <v>64</v>
      </c>
      <c r="B42" s="1" t="s">
        <v>56</v>
      </c>
      <c r="C42" s="18">
        <f>SUM(C43:C46)</f>
        <v>6050.4</v>
      </c>
      <c r="D42" s="18">
        <f t="shared" ref="D42:E42" si="3">SUM(D43:D46)</f>
        <v>5783.8</v>
      </c>
      <c r="E42" s="18">
        <f t="shared" si="3"/>
        <v>5743.8</v>
      </c>
    </row>
    <row r="43" spans="1:5" ht="80.25" customHeight="1">
      <c r="A43" s="11" t="s">
        <v>46</v>
      </c>
      <c r="B43" s="1" t="s">
        <v>65</v>
      </c>
      <c r="C43" s="18">
        <v>5950.4</v>
      </c>
      <c r="D43" s="18">
        <v>5783.8</v>
      </c>
      <c r="E43" s="18">
        <v>5743.8</v>
      </c>
    </row>
    <row r="44" spans="1:5" ht="33" customHeight="1">
      <c r="A44" s="11" t="s">
        <v>47</v>
      </c>
      <c r="B44" s="7" t="s">
        <v>66</v>
      </c>
      <c r="C44" s="18">
        <f>100</f>
        <v>100</v>
      </c>
      <c r="D44" s="18">
        <v>0</v>
      </c>
      <c r="E44" s="18">
        <v>0</v>
      </c>
    </row>
    <row r="45" spans="1:5" ht="15.75" customHeight="1">
      <c r="A45" s="15" t="s">
        <v>67</v>
      </c>
      <c r="B45" s="9" t="s">
        <v>48</v>
      </c>
      <c r="C45" s="21">
        <f>SUM(C46)</f>
        <v>0</v>
      </c>
      <c r="D45" s="21">
        <f t="shared" ref="D45:E45" si="4">SUM(D46)</f>
        <v>0</v>
      </c>
      <c r="E45" s="21">
        <f t="shared" si="4"/>
        <v>0</v>
      </c>
    </row>
    <row r="46" spans="1:5" ht="34.5" customHeight="1">
      <c r="A46" s="15" t="s">
        <v>49</v>
      </c>
      <c r="B46" s="9" t="s">
        <v>50</v>
      </c>
      <c r="C46" s="19">
        <v>0</v>
      </c>
      <c r="D46" s="19">
        <v>0</v>
      </c>
      <c r="E46" s="19">
        <v>0</v>
      </c>
    </row>
    <row r="47" spans="1:5" ht="16.5" customHeight="1">
      <c r="A47" s="11"/>
      <c r="B47" s="6" t="s">
        <v>51</v>
      </c>
      <c r="C47" s="16">
        <f>C23+C8</f>
        <v>1476344.3</v>
      </c>
      <c r="D47" s="16">
        <f>D23+D8</f>
        <v>914972.9</v>
      </c>
      <c r="E47" s="16">
        <f>E23+E8</f>
        <v>598565.4</v>
      </c>
    </row>
    <row r="48" spans="1:5">
      <c r="A48" s="13"/>
      <c r="B48" s="3"/>
      <c r="C48" s="3"/>
      <c r="D48" s="3"/>
      <c r="E48" s="8"/>
    </row>
  </sheetData>
  <mergeCells count="5">
    <mergeCell ref="A3:E3"/>
    <mergeCell ref="C1:E1"/>
    <mergeCell ref="A5:A6"/>
    <mergeCell ref="B5:B6"/>
    <mergeCell ref="C5:E5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2022-12-13T08:56:17Z</dcterms:modified>
</cp:coreProperties>
</file>