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№9'!$D$1:$T$614</definedName>
  </definedNames>
  <calcPr calcId="125725"/>
</workbook>
</file>

<file path=xl/calcChain.xml><?xml version="1.0" encoding="utf-8"?>
<calcChain xmlns="http://schemas.openxmlformats.org/spreadsheetml/2006/main">
  <c r="T330" i="2"/>
  <c r="S330"/>
  <c r="Q330"/>
  <c r="T533"/>
  <c r="S533"/>
  <c r="Q533"/>
  <c r="T534"/>
  <c r="S534"/>
  <c r="Q534"/>
  <c r="T40"/>
  <c r="S40"/>
  <c r="Q40"/>
  <c r="T174"/>
  <c r="S174"/>
  <c r="Q174"/>
  <c r="T483"/>
  <c r="S483"/>
  <c r="Q483"/>
  <c r="T482" l="1"/>
  <c r="S482"/>
  <c r="T494"/>
  <c r="S494"/>
  <c r="Q494"/>
  <c r="T136"/>
  <c r="S136"/>
  <c r="S133" s="1"/>
  <c r="Q136"/>
  <c r="T133"/>
  <c r="T134"/>
  <c r="S134"/>
  <c r="Q134"/>
  <c r="Q133" l="1"/>
  <c r="T198"/>
  <c r="S198"/>
  <c r="Q198"/>
  <c r="T488"/>
  <c r="T491"/>
  <c r="S491"/>
  <c r="Q491"/>
  <c r="T519"/>
  <c r="S519"/>
  <c r="T518"/>
  <c r="S518"/>
  <c r="Q518"/>
  <c r="Q519"/>
  <c r="Q361"/>
  <c r="Q360" s="1"/>
  <c r="T57"/>
  <c r="S57"/>
  <c r="T58"/>
  <c r="S58"/>
  <c r="Q58"/>
  <c r="T99"/>
  <c r="S99"/>
  <c r="Q99"/>
  <c r="T54"/>
  <c r="S54"/>
  <c r="T522"/>
  <c r="S522"/>
  <c r="Q522"/>
  <c r="T536"/>
  <c r="S536"/>
  <c r="Q536"/>
  <c r="T79"/>
  <c r="S79"/>
  <c r="Q79"/>
  <c r="T512"/>
  <c r="S512"/>
  <c r="Q512"/>
  <c r="T392"/>
  <c r="S392"/>
  <c r="Q392"/>
  <c r="T475"/>
  <c r="S475"/>
  <c r="T479"/>
  <c r="S479"/>
  <c r="T410"/>
  <c r="S410"/>
  <c r="Q410"/>
  <c r="T408"/>
  <c r="S408"/>
  <c r="Q408"/>
  <c r="T143"/>
  <c r="S143"/>
  <c r="Q143"/>
  <c r="T261"/>
  <c r="S261"/>
  <c r="Q261"/>
  <c r="T552"/>
  <c r="S552"/>
  <c r="T551"/>
  <c r="S551"/>
  <c r="Q552"/>
  <c r="Q551" s="1"/>
  <c r="T258"/>
  <c r="S258"/>
  <c r="Q258"/>
  <c r="T201"/>
  <c r="S201"/>
  <c r="Q201"/>
  <c r="T549"/>
  <c r="T548" s="1"/>
  <c r="S549"/>
  <c r="S548" s="1"/>
  <c r="Q549"/>
  <c r="Q548" s="1"/>
  <c r="T431"/>
  <c r="T430" s="1"/>
  <c r="S431"/>
  <c r="S430" s="1"/>
  <c r="Q431"/>
  <c r="Q430" s="1"/>
  <c r="T414"/>
  <c r="S414"/>
  <c r="T413"/>
  <c r="S413"/>
  <c r="Q414"/>
  <c r="Q413" s="1"/>
  <c r="T406"/>
  <c r="S406"/>
  <c r="Q406"/>
  <c r="T403"/>
  <c r="S403"/>
  <c r="Q403"/>
  <c r="T400"/>
  <c r="S400"/>
  <c r="Q400"/>
  <c r="T397"/>
  <c r="S397"/>
  <c r="Q397"/>
  <c r="T389"/>
  <c r="S389"/>
  <c r="Q389"/>
  <c r="T381"/>
  <c r="S381"/>
  <c r="Q381"/>
  <c r="T46"/>
  <c r="S46"/>
  <c r="Q46"/>
  <c r="T151"/>
  <c r="S151"/>
  <c r="Q151"/>
  <c r="Q150" s="1"/>
  <c r="T94"/>
  <c r="S94"/>
  <c r="Q94"/>
  <c r="T72"/>
  <c r="S72"/>
  <c r="Q72"/>
  <c r="T498"/>
  <c r="T497" s="1"/>
  <c r="S498"/>
  <c r="S497" s="1"/>
  <c r="Q498"/>
  <c r="Q497" s="1"/>
  <c r="T264"/>
  <c r="S264"/>
  <c r="Q264"/>
  <c r="T109"/>
  <c r="S109"/>
  <c r="Q109"/>
  <c r="T191"/>
  <c r="S191"/>
  <c r="Q191"/>
  <c r="T267"/>
  <c r="S267"/>
  <c r="Q267"/>
  <c r="T211"/>
  <c r="S211"/>
  <c r="Q211"/>
  <c r="T269"/>
  <c r="S269"/>
  <c r="Q269"/>
  <c r="T70"/>
  <c r="S70"/>
  <c r="Q70"/>
  <c r="T92"/>
  <c r="S92"/>
  <c r="Q92"/>
  <c r="T90"/>
  <c r="S90"/>
  <c r="Q90"/>
  <c r="T87"/>
  <c r="T86" s="1"/>
  <c r="S87"/>
  <c r="S86" s="1"/>
  <c r="Q87"/>
  <c r="Q86" s="1"/>
  <c r="T246"/>
  <c r="T245" s="1"/>
  <c r="S246"/>
  <c r="S245" s="1"/>
  <c r="Q246"/>
  <c r="Q245" s="1"/>
  <c r="T239"/>
  <c r="T238" s="1"/>
  <c r="S239"/>
  <c r="S238" s="1"/>
  <c r="Q239"/>
  <c r="Q238" s="1"/>
  <c r="T578"/>
  <c r="S578"/>
  <c r="Q578"/>
  <c r="T196"/>
  <c r="S196"/>
  <c r="Q196"/>
  <c r="T209"/>
  <c r="S209"/>
  <c r="Q209"/>
  <c r="T231"/>
  <c r="S231"/>
  <c r="Q231"/>
  <c r="Q463"/>
  <c r="S463"/>
  <c r="T463"/>
  <c r="T370"/>
  <c r="S370"/>
  <c r="Q370"/>
  <c r="T357"/>
  <c r="T356" s="1"/>
  <c r="S357"/>
  <c r="S356" s="1"/>
  <c r="Q357"/>
  <c r="Q356" s="1"/>
  <c r="T340"/>
  <c r="S340"/>
  <c r="Q340"/>
  <c r="Q68"/>
  <c r="T64"/>
  <c r="S64"/>
  <c r="Q64"/>
  <c r="T37"/>
  <c r="S37"/>
  <c r="Q37"/>
  <c r="T30"/>
  <c r="S30"/>
  <c r="Q30"/>
  <c r="T25"/>
  <c r="S25"/>
  <c r="Q25"/>
  <c r="T607"/>
  <c r="S607"/>
  <c r="Q607"/>
  <c r="T477"/>
  <c r="T474" s="1"/>
  <c r="S477"/>
  <c r="T189"/>
  <c r="S189"/>
  <c r="Q189"/>
  <c r="T172"/>
  <c r="S172"/>
  <c r="Q172"/>
  <c r="T243"/>
  <c r="T242" s="1"/>
  <c r="S243"/>
  <c r="S242" s="1"/>
  <c r="Q243"/>
  <c r="Q242" s="1"/>
  <c r="T33"/>
  <c r="S33"/>
  <c r="Q33"/>
  <c r="R309"/>
  <c r="S309"/>
  <c r="T309"/>
  <c r="Q309"/>
  <c r="T140"/>
  <c r="T139" s="1"/>
  <c r="S140"/>
  <c r="S139" s="1"/>
  <c r="Q140"/>
  <c r="Q139" s="1"/>
  <c r="T215"/>
  <c r="T214" s="1"/>
  <c r="T213" s="1"/>
  <c r="S215"/>
  <c r="S214" s="1"/>
  <c r="S213" s="1"/>
  <c r="Q215"/>
  <c r="Q214" s="1"/>
  <c r="Q213" s="1"/>
  <c r="T193"/>
  <c r="S193"/>
  <c r="Q193"/>
  <c r="T278"/>
  <c r="S278"/>
  <c r="Q278"/>
  <c r="T167"/>
  <c r="S167"/>
  <c r="Q167"/>
  <c r="T296"/>
  <c r="S296"/>
  <c r="Q296"/>
  <c r="Q479"/>
  <c r="Q477"/>
  <c r="Q475"/>
  <c r="T561"/>
  <c r="S561"/>
  <c r="Q561"/>
  <c r="T602"/>
  <c r="S602"/>
  <c r="Q602"/>
  <c r="T493"/>
  <c r="S493"/>
  <c r="Q493"/>
  <c r="T472"/>
  <c r="T471" s="1"/>
  <c r="S472"/>
  <c r="S471" s="1"/>
  <c r="Q472"/>
  <c r="Q471" s="1"/>
  <c r="R215"/>
  <c r="R214" s="1"/>
  <c r="R213" s="1"/>
  <c r="R158" s="1"/>
  <c r="R335"/>
  <c r="R329" s="1"/>
  <c r="S335"/>
  <c r="T335"/>
  <c r="Q335"/>
  <c r="R466"/>
  <c r="S466"/>
  <c r="T466"/>
  <c r="Q466"/>
  <c r="R463"/>
  <c r="R133"/>
  <c r="R516"/>
  <c r="S516"/>
  <c r="T516"/>
  <c r="Q516"/>
  <c r="T540"/>
  <c r="T539" s="1"/>
  <c r="S540"/>
  <c r="S539" s="1"/>
  <c r="Q540"/>
  <c r="Q539" s="1"/>
  <c r="T44"/>
  <c r="S44"/>
  <c r="Q44"/>
  <c r="T514"/>
  <c r="S514"/>
  <c r="Q514"/>
  <c r="T509"/>
  <c r="S509"/>
  <c r="T507"/>
  <c r="S507"/>
  <c r="Q507"/>
  <c r="T363"/>
  <c r="S363"/>
  <c r="Q363"/>
  <c r="T319"/>
  <c r="S319"/>
  <c r="Q319"/>
  <c r="T315"/>
  <c r="S315"/>
  <c r="Q315"/>
  <c r="T301"/>
  <c r="S301"/>
  <c r="Q301"/>
  <c r="T272"/>
  <c r="S272"/>
  <c r="S260" s="1"/>
  <c r="Q272"/>
  <c r="T252"/>
  <c r="S252"/>
  <c r="Q252"/>
  <c r="T234"/>
  <c r="S234"/>
  <c r="Q234"/>
  <c r="T221"/>
  <c r="S221"/>
  <c r="Q221"/>
  <c r="Q511" l="1"/>
  <c r="T511"/>
  <c r="S511"/>
  <c r="Q260"/>
  <c r="T260"/>
  <c r="S474"/>
  <c r="Q195"/>
  <c r="T195"/>
  <c r="S380"/>
  <c r="S195"/>
  <c r="T380"/>
  <c r="Q380"/>
  <c r="S462"/>
  <c r="Q208"/>
  <c r="T208"/>
  <c r="S208"/>
  <c r="S188"/>
  <c r="Q188"/>
  <c r="T188"/>
  <c r="Q462"/>
  <c r="S89"/>
  <c r="Q89"/>
  <c r="T89"/>
  <c r="T462"/>
  <c r="T171"/>
  <c r="S171"/>
  <c r="Q171"/>
  <c r="R462"/>
  <c r="Q474"/>
  <c r="T546"/>
  <c r="T545" s="1"/>
  <c r="S546"/>
  <c r="S545" s="1"/>
  <c r="Q546"/>
  <c r="Q545" s="1"/>
  <c r="T53"/>
  <c r="S53"/>
  <c r="Q54"/>
  <c r="Q53" s="1"/>
  <c r="T60"/>
  <c r="S60"/>
  <c r="Q60"/>
  <c r="T307" l="1"/>
  <c r="S307"/>
  <c r="Q307"/>
  <c r="T250"/>
  <c r="S250"/>
  <c r="Q250"/>
  <c r="T577"/>
  <c r="S577"/>
  <c r="Q577"/>
  <c r="T556"/>
  <c r="Q131"/>
  <c r="Q130" s="1"/>
  <c r="Q129" s="1"/>
  <c r="S131"/>
  <c r="S130" s="1"/>
  <c r="S129" s="1"/>
  <c r="T131"/>
  <c r="T130" s="1"/>
  <c r="T129" s="1"/>
  <c r="T575"/>
  <c r="T574" s="1"/>
  <c r="S575"/>
  <c r="S574" s="1"/>
  <c r="Q575"/>
  <c r="Q574" s="1"/>
  <c r="T560"/>
  <c r="T559" s="1"/>
  <c r="S560"/>
  <c r="S559" s="1"/>
  <c r="Q560"/>
  <c r="Q559" s="1"/>
  <c r="T169"/>
  <c r="S169"/>
  <c r="Q169"/>
  <c r="T288"/>
  <c r="T287" s="1"/>
  <c r="S288"/>
  <c r="S287" s="1"/>
  <c r="Q288"/>
  <c r="Q287" s="1"/>
  <c r="T437"/>
  <c r="S437"/>
  <c r="Q437"/>
  <c r="T428"/>
  <c r="T427" s="1"/>
  <c r="S428"/>
  <c r="S427" s="1"/>
  <c r="Q428"/>
  <c r="Q427" s="1"/>
  <c r="T422"/>
  <c r="T421" s="1"/>
  <c r="S422"/>
  <c r="S421" s="1"/>
  <c r="Q422"/>
  <c r="Q421" s="1"/>
  <c r="T555" l="1"/>
  <c r="T554" s="1"/>
  <c r="Q509"/>
  <c r="Q49"/>
  <c r="T68"/>
  <c r="S68"/>
  <c r="T543"/>
  <c r="S543"/>
  <c r="S542" s="1"/>
  <c r="T542"/>
  <c r="Q543"/>
  <c r="Q542" s="1"/>
  <c r="T51"/>
  <c r="S51"/>
  <c r="Q51"/>
  <c r="T329"/>
  <c r="T328" s="1"/>
  <c r="S329"/>
  <c r="S328" s="1"/>
  <c r="Q329"/>
  <c r="Q328" s="1"/>
  <c r="T292"/>
  <c r="S292"/>
  <c r="Q292"/>
  <c r="T256"/>
  <c r="S256"/>
  <c r="Q256"/>
  <c r="Q249" s="1"/>
  <c r="S556" l="1"/>
  <c r="Q556"/>
  <c r="T76"/>
  <c r="S76"/>
  <c r="Q76"/>
  <c r="S555" l="1"/>
  <c r="S554" s="1"/>
  <c r="Q555"/>
  <c r="Q554" s="1"/>
  <c r="T182"/>
  <c r="S182"/>
  <c r="Q182"/>
  <c r="S295"/>
  <c r="T295"/>
  <c r="Q295"/>
  <c r="T249"/>
  <c r="S249"/>
  <c r="T360"/>
  <c r="S360"/>
  <c r="Q354"/>
  <c r="S354"/>
  <c r="T354"/>
  <c r="T343"/>
  <c r="S343"/>
  <c r="Q343"/>
  <c r="R610"/>
  <c r="T531"/>
  <c r="T530" s="1"/>
  <c r="T528"/>
  <c r="T527" s="1"/>
  <c r="T521"/>
  <c r="T481" s="1"/>
  <c r="T505"/>
  <c r="T503"/>
  <c r="T501"/>
  <c r="T489"/>
  <c r="T486"/>
  <c r="T469"/>
  <c r="T468" s="1"/>
  <c r="T460"/>
  <c r="T459" s="1"/>
  <c r="T457"/>
  <c r="T456" s="1"/>
  <c r="S531"/>
  <c r="S530" s="1"/>
  <c r="S528"/>
  <c r="S527" s="1"/>
  <c r="S521"/>
  <c r="S505"/>
  <c r="S503"/>
  <c r="S501"/>
  <c r="S489"/>
  <c r="S486"/>
  <c r="S469"/>
  <c r="S468" s="1"/>
  <c r="S460"/>
  <c r="S459" s="1"/>
  <c r="S457"/>
  <c r="S456" s="1"/>
  <c r="S481" l="1"/>
  <c r="S488"/>
  <c r="T500"/>
  <c r="S500"/>
  <c r="S455"/>
  <c r="T455"/>
  <c r="T454" l="1"/>
  <c r="S454"/>
  <c r="Q531"/>
  <c r="Q530" s="1"/>
  <c r="Q528"/>
  <c r="Q527" s="1"/>
  <c r="Q521"/>
  <c r="Q505"/>
  <c r="Q503"/>
  <c r="Q501"/>
  <c r="Q489"/>
  <c r="Q488" s="1"/>
  <c r="Q486"/>
  <c r="Q482" s="1"/>
  <c r="Q469"/>
  <c r="Q468" s="1"/>
  <c r="Q460"/>
  <c r="Q459" s="1"/>
  <c r="Q457"/>
  <c r="Q456" s="1"/>
  <c r="T604"/>
  <c r="T598"/>
  <c r="T572"/>
  <c r="T571" s="1"/>
  <c r="T569"/>
  <c r="T567"/>
  <c r="S604"/>
  <c r="S598"/>
  <c r="S572"/>
  <c r="S571" s="1"/>
  <c r="S569"/>
  <c r="S567"/>
  <c r="Q604"/>
  <c r="Q598"/>
  <c r="Q572"/>
  <c r="Q571" s="1"/>
  <c r="Q569"/>
  <c r="Q567"/>
  <c r="T451"/>
  <c r="T450" s="1"/>
  <c r="T449" s="1"/>
  <c r="T447"/>
  <c r="T446" s="1"/>
  <c r="T444"/>
  <c r="T443" s="1"/>
  <c r="T435"/>
  <c r="T425"/>
  <c r="T424" s="1"/>
  <c r="T420" s="1"/>
  <c r="T418"/>
  <c r="T417" s="1"/>
  <c r="T416" s="1"/>
  <c r="T378"/>
  <c r="T377" s="1"/>
  <c r="T376" s="1"/>
  <c r="S451"/>
  <c r="S450" s="1"/>
  <c r="S449" s="1"/>
  <c r="S447"/>
  <c r="S446" s="1"/>
  <c r="S444"/>
  <c r="S443" s="1"/>
  <c r="S435"/>
  <c r="S425"/>
  <c r="S424" s="1"/>
  <c r="S420" s="1"/>
  <c r="S418"/>
  <c r="S417" s="1"/>
  <c r="S416" s="1"/>
  <c r="S378"/>
  <c r="S377" s="1"/>
  <c r="S376" s="1"/>
  <c r="Q451"/>
  <c r="Q450" s="1"/>
  <c r="Q449" s="1"/>
  <c r="Q447"/>
  <c r="Q446" s="1"/>
  <c r="Q444"/>
  <c r="Q443" s="1"/>
  <c r="Q435"/>
  <c r="Q425"/>
  <c r="Q424" s="1"/>
  <c r="Q420" s="1"/>
  <c r="Q418"/>
  <c r="Q417" s="1"/>
  <c r="Q416" s="1"/>
  <c r="Q378"/>
  <c r="Q377" s="1"/>
  <c r="Q376" s="1"/>
  <c r="T373"/>
  <c r="T372" s="1"/>
  <c r="T369"/>
  <c r="T366"/>
  <c r="T365" s="1"/>
  <c r="T359" s="1"/>
  <c r="T353"/>
  <c r="T351"/>
  <c r="T350" s="1"/>
  <c r="T348"/>
  <c r="T347" s="1"/>
  <c r="T342"/>
  <c r="T339"/>
  <c r="S373"/>
  <c r="S372" s="1"/>
  <c r="S369"/>
  <c r="S366"/>
  <c r="S365" s="1"/>
  <c r="S359" s="1"/>
  <c r="S353"/>
  <c r="S351"/>
  <c r="S350" s="1"/>
  <c r="S348"/>
  <c r="S347" s="1"/>
  <c r="S342"/>
  <c r="S339"/>
  <c r="Q373"/>
  <c r="Q372" s="1"/>
  <c r="Q369"/>
  <c r="Q366"/>
  <c r="Q365" s="1"/>
  <c r="Q359" s="1"/>
  <c r="Q353"/>
  <c r="Q351"/>
  <c r="Q350" s="1"/>
  <c r="Q348"/>
  <c r="Q347" s="1"/>
  <c r="Q342"/>
  <c r="Q339"/>
  <c r="S338" l="1"/>
  <c r="Q338"/>
  <c r="T338"/>
  <c r="S597"/>
  <c r="S596" s="1"/>
  <c r="T597"/>
  <c r="T596" s="1"/>
  <c r="Q597"/>
  <c r="Q596" s="1"/>
  <c r="Q500"/>
  <c r="Q481" s="1"/>
  <c r="Q368"/>
  <c r="S368"/>
  <c r="T368"/>
  <c r="T566"/>
  <c r="T565" s="1"/>
  <c r="T558" s="1"/>
  <c r="Q434"/>
  <c r="Q433" s="1"/>
  <c r="Q375" s="1"/>
  <c r="S434"/>
  <c r="S433" s="1"/>
  <c r="S375" s="1"/>
  <c r="Q566"/>
  <c r="Q565" s="1"/>
  <c r="Q558" s="1"/>
  <c r="S566"/>
  <c r="S565" s="1"/>
  <c r="T434"/>
  <c r="T433" s="1"/>
  <c r="T375" s="1"/>
  <c r="Q455"/>
  <c r="T325"/>
  <c r="T324" s="1"/>
  <c r="T318"/>
  <c r="T314"/>
  <c r="T306"/>
  <c r="T300"/>
  <c r="T291"/>
  <c r="T290" s="1"/>
  <c r="T233"/>
  <c r="T230"/>
  <c r="T227"/>
  <c r="T226" s="1"/>
  <c r="T220"/>
  <c r="S325"/>
  <c r="S324" s="1"/>
  <c r="S318"/>
  <c r="S314"/>
  <c r="S306"/>
  <c r="S300"/>
  <c r="S291"/>
  <c r="S290" s="1"/>
  <c r="S233"/>
  <c r="S230"/>
  <c r="S227"/>
  <c r="S226" s="1"/>
  <c r="S220"/>
  <c r="Q325"/>
  <c r="Q324" s="1"/>
  <c r="Q318"/>
  <c r="Q314"/>
  <c r="Q306"/>
  <c r="Q300"/>
  <c r="Q291"/>
  <c r="Q290" s="1"/>
  <c r="Q233"/>
  <c r="Q230"/>
  <c r="Q227"/>
  <c r="Q226" s="1"/>
  <c r="Q220"/>
  <c r="T205"/>
  <c r="T204" s="1"/>
  <c r="T203" s="1"/>
  <c r="T185"/>
  <c r="T184" s="1"/>
  <c r="T179"/>
  <c r="T178" s="1"/>
  <c r="T165"/>
  <c r="T164" s="1"/>
  <c r="T161"/>
  <c r="T160" s="1"/>
  <c r="S205"/>
  <c r="S204" s="1"/>
  <c r="S203" s="1"/>
  <c r="S185"/>
  <c r="S184" s="1"/>
  <c r="S179"/>
  <c r="S178" s="1"/>
  <c r="S165"/>
  <c r="S164" s="1"/>
  <c r="S161"/>
  <c r="S160" s="1"/>
  <c r="Q205"/>
  <c r="Q204" s="1"/>
  <c r="Q203" s="1"/>
  <c r="Q185"/>
  <c r="Q184" s="1"/>
  <c r="Q179"/>
  <c r="Q178" s="1"/>
  <c r="Q165"/>
  <c r="Q164" s="1"/>
  <c r="Q161"/>
  <c r="Q160" s="1"/>
  <c r="T156"/>
  <c r="T155" s="1"/>
  <c r="T150"/>
  <c r="T147"/>
  <c r="T146" s="1"/>
  <c r="S156"/>
  <c r="S155" s="1"/>
  <c r="S150"/>
  <c r="S147"/>
  <c r="S146" s="1"/>
  <c r="Q156"/>
  <c r="Q155" s="1"/>
  <c r="Q147"/>
  <c r="Q146" s="1"/>
  <c r="T126"/>
  <c r="T124"/>
  <c r="T122"/>
  <c r="T119"/>
  <c r="T117"/>
  <c r="T115"/>
  <c r="T113"/>
  <c r="T108"/>
  <c r="T105"/>
  <c r="T84"/>
  <c r="T82"/>
  <c r="T74"/>
  <c r="T62"/>
  <c r="T49"/>
  <c r="T48" s="1"/>
  <c r="T39"/>
  <c r="T35"/>
  <c r="T32" s="1"/>
  <c r="T28"/>
  <c r="T27" s="1"/>
  <c r="T23"/>
  <c r="T22" s="1"/>
  <c r="S126"/>
  <c r="S124"/>
  <c r="S122"/>
  <c r="S119"/>
  <c r="S117"/>
  <c r="S115"/>
  <c r="S113"/>
  <c r="S108"/>
  <c r="S105"/>
  <c r="S84"/>
  <c r="S82"/>
  <c r="S74"/>
  <c r="S62"/>
  <c r="S49"/>
  <c r="S48" s="1"/>
  <c r="S39"/>
  <c r="S35"/>
  <c r="S32" s="1"/>
  <c r="S28"/>
  <c r="S27" s="1"/>
  <c r="S23"/>
  <c r="S22" s="1"/>
  <c r="Q126"/>
  <c r="Q124"/>
  <c r="Q122"/>
  <c r="Q119"/>
  <c r="Q117"/>
  <c r="Q115"/>
  <c r="Q113"/>
  <c r="Q108"/>
  <c r="Q105"/>
  <c r="Q84"/>
  <c r="Q82"/>
  <c r="Q74"/>
  <c r="Q62"/>
  <c r="Q48"/>
  <c r="Q39"/>
  <c r="Q35"/>
  <c r="Q32" s="1"/>
  <c r="Q28"/>
  <c r="Q27" s="1"/>
  <c r="Q23"/>
  <c r="Q22" s="1"/>
  <c r="Q57" l="1"/>
  <c r="S558"/>
  <c r="T219"/>
  <c r="S219"/>
  <c r="Q219"/>
  <c r="Q159"/>
  <c r="T159"/>
  <c r="S159"/>
  <c r="Q177"/>
  <c r="T177"/>
  <c r="S177"/>
  <c r="Q454"/>
  <c r="Q81"/>
  <c r="S81"/>
  <c r="S21" s="1"/>
  <c r="T81"/>
  <c r="T21" s="1"/>
  <c r="T337"/>
  <c r="Q337"/>
  <c r="Q299"/>
  <c r="T98"/>
  <c r="S337"/>
  <c r="Q112"/>
  <c r="Q121"/>
  <c r="S112"/>
  <c r="S121"/>
  <c r="T121"/>
  <c r="T299"/>
  <c r="S299"/>
  <c r="Q98"/>
  <c r="T112"/>
  <c r="T145"/>
  <c r="T128" s="1"/>
  <c r="Q145"/>
  <c r="Q128" s="1"/>
  <c r="S98"/>
  <c r="S97" s="1"/>
  <c r="S145"/>
  <c r="S128" s="1"/>
  <c r="Q97" l="1"/>
  <c r="T97"/>
  <c r="T20" s="1"/>
  <c r="Q21"/>
  <c r="S20"/>
  <c r="T158"/>
  <c r="S158"/>
  <c r="Q158"/>
  <c r="S218"/>
  <c r="Q218"/>
  <c r="T218"/>
  <c r="S610" l="1"/>
  <c r="T610"/>
  <c r="Q20"/>
  <c r="Q610" s="1"/>
  <c r="Q631" s="1"/>
  <c r="T619" l="1"/>
  <c r="T631"/>
  <c r="S619"/>
  <c r="S631"/>
  <c r="Q619"/>
</calcChain>
</file>

<file path=xl/sharedStrings.xml><?xml version="1.0" encoding="utf-8"?>
<sst xmlns="http://schemas.openxmlformats.org/spreadsheetml/2006/main" count="1498" uniqueCount="672">
  <si>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</si>
  <si>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</si>
  <si>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</si>
  <si>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</si>
  <si>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</si>
  <si>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</si>
  <si>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</si>
  <si>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</si>
  <si>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</si>
  <si>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</si>
  <si>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</si>
  <si>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</si>
  <si>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</si>
  <si>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</si>
  <si>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</si>
  <si>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</si>
  <si>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</si>
  <si>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</si>
  <si>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</si>
  <si>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</si>
  <si>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</si>
  <si>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</si>
  <si>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</si>
  <si>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</si>
  <si>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</si>
  <si>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</si>
  <si>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</si>
  <si>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</si>
  <si>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</si>
  <si>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</si>
  <si>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</si>
  <si>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</si>
  <si>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</si>
  <si>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</si>
  <si>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</si>
  <si>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</si>
  <si>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</si>
  <si>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</si>
  <si>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</si>
  <si>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</si>
  <si>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</si>
  <si>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</si>
  <si>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</si>
  <si>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</si>
  <si>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</si>
  <si>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</si>
  <si>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</si>
  <si>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</si>
  <si>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</si>
  <si>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</si>
  <si>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</si>
  <si>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</si>
  <si>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</si>
  <si>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</si>
  <si>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</si>
  <si>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</si>
  <si>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</si>
  <si>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</si>
  <si>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</si>
  <si>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</si>
  <si>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</si>
  <si>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</si>
  <si>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</si>
  <si>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</si>
  <si>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</si>
  <si>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</si>
  <si>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</si>
  <si>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</si>
  <si>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</si>
  <si>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</si>
  <si>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</si>
  <si>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</si>
  <si>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</si>
  <si>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</si>
  <si>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</si>
  <si>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</si>
  <si>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</si>
  <si>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</si>
  <si>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</si>
  <si>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</si>
  <si>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</si>
  <si>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</si>
  <si>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</si>
  <si>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</si>
  <si>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</si>
  <si>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</si>
  <si>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</si>
  <si>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</si>
  <si>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</si>
  <si>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</si>
  <si>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</si>
  <si>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</si>
  <si>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</si>
  <si>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</si>
  <si>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</si>
  <si>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</si>
  <si>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</si>
  <si>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</si>
  <si>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</si>
  <si>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</si>
  <si>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</si>
  <si>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</si>
  <si>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</si>
  <si>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</si>
  <si>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</si>
  <si>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</si>
  <si>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</si>
  <si>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</si>
  <si>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</si>
  <si>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</si>
  <si>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</si>
  <si>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</si>
  <si>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</si>
  <si>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</si>
  <si>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</si>
  <si>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</si>
  <si>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</si>
  <si>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</si>
  <si>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</si>
  <si>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</si>
  <si>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</si>
  <si>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</si>
  <si>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</si>
  <si>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</si>
  <si>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</si>
  <si>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</si>
  <si>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</si>
  <si>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</si>
  <si>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</si>
  <si>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</si>
  <si>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</si>
  <si>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</si>
  <si>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</si>
  <si>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</si>
  <si>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</si>
  <si>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</si>
  <si>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</si>
  <si>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</si>
  <si>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</si>
  <si>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</si>
  <si>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</si>
  <si>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</si>
  <si>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</si>
  <si>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</si>
  <si>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</si>
  <si>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</si>
  <si>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</si>
  <si>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</si>
  <si>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</si>
  <si>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</si>
  <si>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</si>
  <si>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</si>
  <si>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</si>
  <si>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</si>
  <si>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</si>
  <si>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</si>
  <si>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</si>
  <si>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</si>
  <si>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</si>
  <si>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</si>
  <si>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</si>
  <si>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</si>
  <si>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</si>
  <si>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</si>
  <si>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</si>
  <si>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</si>
  <si>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</si>
  <si>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</si>
  <si>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</si>
  <si>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</si>
  <si>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</si>
  <si>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</si>
  <si>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</si>
  <si>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</si>
  <si>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</si>
  <si>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</si>
  <si>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</si>
  <si>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</si>
  <si>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</si>
  <si>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</si>
  <si>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</si>
  <si>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</si>
  <si>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</si>
  <si>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</si>
  <si>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</si>
  <si>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</si>
  <si>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</si>
  <si>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</si>
  <si>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</si>
  <si>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</si>
  <si>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</si>
  <si>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</si>
  <si>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</si>
  <si>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</si>
  <si>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</si>
  <si>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</si>
  <si>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</si>
  <si>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</si>
  <si>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</si>
  <si>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</si>
  <si>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</si>
  <si>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</si>
  <si>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</si>
  <si>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</si>
  <si>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</si>
  <si>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</si>
  <si>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</si>
  <si>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</si>
  <si>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</si>
  <si>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</si>
  <si>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</si>
  <si>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</si>
  <si>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</si>
  <si>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</si>
  <si>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</si>
  <si>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</si>
  <si>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</si>
  <si>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</si>
  <si>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</si>
  <si>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</si>
  <si>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</si>
  <si>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</si>
  <si>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</si>
  <si>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</si>
  <si>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</si>
  <si>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</si>
  <si>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</si>
  <si>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</si>
  <si>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</si>
  <si>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</si>
  <si>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</si>
  <si>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</si>
  <si>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</si>
  <si>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</si>
  <si>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</si>
  <si>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</si>
  <si>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</si>
  <si>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</si>
  <si>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</si>
  <si>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</si>
  <si>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</si>
  <si>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</si>
  <si>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</si>
  <si>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</si>
  <si>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</si>
  <si>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</si>
  <si>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</si>
  <si>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</si>
  <si>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</si>
  <si>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</si>
  <si>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</si>
  <si>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</si>
  <si>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</si>
  <si>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</si>
  <si>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</si>
  <si>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</si>
  <si>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</si>
  <si>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</si>
  <si>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</si>
  <si>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</si>
  <si>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</si>
  <si>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</si>
  <si>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</si>
  <si>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</si>
  <si>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</si>
  <si>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</si>
  <si>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</si>
  <si>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</si>
  <si>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</si>
  <si>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</si>
  <si>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</si>
  <si>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</si>
  <si>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</si>
  <si>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</si>
  <si>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</si>
  <si>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</si>
  <si>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</si>
  <si>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</si>
  <si>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</si>
  <si>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</si>
  <si>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</si>
  <si>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</si>
  <si>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</si>
  <si>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</si>
  <si>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</si>
  <si>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</si>
  <si>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</si>
  <si>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</si>
  <si>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</si>
  <si>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</si>
  <si>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</si>
  <si>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</si>
  <si>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</si>
  <si>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</si>
  <si>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</si>
  <si>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</si>
  <si>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</si>
  <si>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</si>
  <si>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</si>
  <si>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</si>
  <si>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</si>
  <si>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</si>
  <si>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</si>
  <si>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</si>
  <si>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</si>
  <si>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</si>
  <si>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</si>
  <si>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</si>
  <si>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</si>
  <si>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</si>
  <si>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</si>
  <si>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</si>
  <si>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</si>
  <si>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</si>
  <si>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</si>
  <si>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</si>
  <si>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</si>
  <si>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</si>
  <si>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</si>
  <si>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</si>
  <si>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</si>
  <si>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</si>
  <si>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</si>
  <si>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</si>
  <si>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</si>
  <si>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</si>
  <si>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</si>
  <si>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</si>
  <si>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</si>
  <si>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</si>
  <si>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</si>
  <si>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</si>
  <si>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</si>
  <si>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</si>
  <si>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</si>
  <si>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</si>
  <si>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</si>
  <si>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</si>
  <si>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</si>
  <si>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</si>
  <si>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</si>
  <si>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</si>
  <si>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</si>
  <si>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</si>
  <si>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</si>
  <si>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</si>
  <si>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</si>
  <si>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</si>
  <si>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</si>
  <si>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</si>
  <si>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</si>
  <si>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</si>
  <si>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</si>
  <si>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</si>
  <si>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</si>
  <si>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</si>
  <si>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</si>
  <si>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</si>
  <si>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</si>
  <si>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</si>
  <si>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</si>
  <si>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</si>
  <si>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</si>
  <si>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</si>
  <si>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</si>
  <si>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</si>
  <si>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</si>
  <si>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</si>
  <si>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</si>
  <si>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</si>
  <si>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</si>
  <si>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</si>
  <si>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</si>
  <si>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</si>
  <si>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</si>
  <si>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</si>
  <si>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</si>
  <si>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</si>
  <si>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</si>
  <si>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</si>
  <si>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</si>
  <si>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</si>
  <si>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</si>
  <si>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</si>
  <si>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</si>
  <si>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</si>
  <si>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</si>
  <si>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</si>
  <si>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</si>
  <si>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</si>
  <si>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</si>
  <si>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</si>
  <si>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</si>
  <si>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</si>
  <si>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</si>
  <si>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</si>
  <si>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</si>
  <si>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</si>
  <si>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</si>
  <si>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</si>
  <si>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</si>
  <si>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</si>
  <si>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</si>
  <si>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</si>
  <si>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</si>
  <si>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</si>
  <si>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</si>
  <si>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</si>
  <si>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</si>
  <si>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</si>
  <si>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</si>
  <si>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</si>
  <si>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</si>
  <si>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</si>
  <si>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</si>
  <si>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</si>
  <si>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</si>
  <si>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</si>
  <si>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</si>
  <si>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</si>
  <si>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</si>
  <si>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</si>
  <si>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</si>
  <si>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</si>
  <si>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</si>
  <si>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</si>
  <si>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</si>
  <si>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</si>
  <si>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2018-2022 годы"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</si>
  <si>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</si>
  <si>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</si>
  <si>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</si>
  <si>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</si>
  <si>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</si>
  <si>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</si>
  <si>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</si>
  <si>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</si>
  <si>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</si>
  <si>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</si>
  <si>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</si>
  <si>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</si>
  <si>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</si>
  <si>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</si>
  <si>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</si>
  <si>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</si>
  <si>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</si>
  <si>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</si>
  <si>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</si>
  <si>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</si>
  <si>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</si>
  <si>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</si>
  <si>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</si>
  <si>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</si>
  <si>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</si>
  <si>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</si>
  <si>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</si>
  <si>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</si>
  <si>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</si>
  <si>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</si>
  <si>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</si>
  <si>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</si>
  <si>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</si>
  <si>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</si>
  <si>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</si>
  <si>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</si>
  <si>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</si>
  <si>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</si>
  <si>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</si>
  <si>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</si>
  <si>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</si>
  <si>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</si>
  <si>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</si>
  <si>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</si>
  <si>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</si>
  <si>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</si>
  <si>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</si>
  <si>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</si>
  <si>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</si>
  <si>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</si>
  <si>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</si>
  <si>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</si>
  <si>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</si>
  <si>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</si>
  <si>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</si>
  <si>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</si>
  <si>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</si>
  <si>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</si>
  <si>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</si>
  <si>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</si>
  <si>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</si>
  <si>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</si>
  <si>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</si>
  <si>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</si>
  <si>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</si>
  <si>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</si>
  <si>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</si>
  <si>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</si>
  <si>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</si>
  <si>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</si>
  <si>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</si>
  <si>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</si>
  <si>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</si>
  <si>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</si>
  <si>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</si>
  <si>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</si>
  <si>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</si>
  <si>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</si>
  <si>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</si>
  <si>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</si>
  <si>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</si>
  <si>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</si>
  <si>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</si>
  <si>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</si>
  <si>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</si>
  <si>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</si>
  <si>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</si>
  <si>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</si>
  <si>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</si>
  <si>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</si>
  <si>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</si>
  <si>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</si>
  <si>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</si>
  <si>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</si>
  <si>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</si>
  <si>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</si>
  <si>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</si>
  <si>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</si>
  <si>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</si>
  <si>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</si>
  <si>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</si>
  <si>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</si>
  <si>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</si>
  <si>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</si>
  <si>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</si>
  <si>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</si>
  <si>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</si>
  <si>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</si>
  <si>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</si>
  <si>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</si>
  <si>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</si>
  <si>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</si>
  <si>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</si>
  <si>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</si>
  <si>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</si>
  <si>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S1420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</si>
  <si>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</si>
  <si>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</si>
  <si>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</si>
  <si>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Создание в муниципальных общеобразовательных организациях кружков по развитию предпринимательства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</si>
  <si>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</si>
  <si>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</si>
  <si>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</si>
  <si>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</si>
  <si>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</si>
  <si>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</si>
  <si>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</si>
  <si>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</si>
  <si>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</si>
  <si>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</si>
  <si>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Мероприятия по подключению муниципальных общедоступных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</si>
  <si>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04 1 02 L5192</t>
  </si>
  <si>
    <t>Реализация мероприятий по организации оплачиваемых общественных работ</t>
  </si>
  <si>
    <t>02 1 04 74071</t>
  </si>
  <si>
    <t>Распределение бюджетных ассигнований на реализацию муниципальных программ Кирилловского муниципального района на 2021 год и плановый период 2022 и 2023 годов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</si>
  <si>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</si>
  <si>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</si>
  <si>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</si>
  <si>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</si>
  <si>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</si>
  <si>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</si>
  <si>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</si>
  <si>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</si>
  <si>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</si>
  <si>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</si>
  <si>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</si>
  <si>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</si>
  <si>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</si>
  <si>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</si>
  <si>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</si>
  <si>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</si>
  <si>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</si>
  <si>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</si>
  <si>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</si>
  <si>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</si>
  <si>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</si>
  <si>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</si>
  <si>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</si>
  <si>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</si>
  <si>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</si>
  <si>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</si>
  <si>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</si>
  <si>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</si>
  <si>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</si>
  <si>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</si>
  <si>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</si>
  <si>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</si>
  <si>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</si>
  <si>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</si>
  <si>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</si>
  <si>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</si>
  <si>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</si>
  <si>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</si>
  <si>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</si>
  <si>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</si>
  <si>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</si>
  <si>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</si>
  <si>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</si>
  <si>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</si>
  <si>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</si>
  <si>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</si>
  <si>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</si>
  <si>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</si>
  <si>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</si>
  <si>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</si>
  <si>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</si>
  <si>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</si>
  <si>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</si>
  <si>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«Социально - экономическое развитие Кирилловского муниципального района на 2017-2023 годы»</t>
  </si>
  <si>
    <t>Муниципальная программа "Развитие физической культуры, спорта и молодежной политики в Кирилловском муниципальном районе на 2018-2023 годы"</t>
  </si>
  <si>
    <t>Подпрограмма "Молодежь Кирилловского района на 2018-2023 годы"</t>
  </si>
  <si>
    <t>Подпрограмма "Развитие физической культуры и спорта в Кирилловском муниципальном районе на 2018-2023 годы"</t>
  </si>
  <si>
    <t>Муниципальная программа "Развитие образования Кирилловского муниципального района на 2018-2023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</si>
  <si>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2018-2023 годы
</t>
  </si>
  <si>
    <t>Муниципальная программа «Совершенствование муниципального управления в Кирилловском муниципальном районе на 2016-2023 годы»</t>
  </si>
  <si>
    <t>Подпрограмма «Совершенствование муниципальной службы в Кирилловском муниципальном районе на 2016-2023 годы»</t>
  </si>
  <si>
    <t>Подпрограмма «Противодействие коррупции в Кирилловском муниципальном районе на 2016-2023 годы»</t>
  </si>
  <si>
    <t>Подпрограмма «Информатизация органов местного самоуправления Кирилловского муниципального района на 2016-2023 годы»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</si>
  <si>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</si>
  <si>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</si>
  <si>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</si>
  <si>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</si>
  <si>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</si>
  <si>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</si>
  <si>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</si>
  <si>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</si>
  <si>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0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</si>
  <si>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</si>
  <si>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</si>
  <si>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</si>
  <si>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</si>
  <si>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02 1 06 L1910</t>
  </si>
  <si>
    <t>08 2 F5 00000</t>
  </si>
  <si>
    <t>08 2 F5  52430</t>
  </si>
  <si>
    <t>."</t>
  </si>
  <si>
    <t>Мероприятия по разработке проектно-сметной документации и проведение капитального ремонта помещений автостанции в г. Кириллове, ул. Гагарина, д.94</t>
  </si>
  <si>
    <t>02  106 01651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</si>
  <si>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</si>
  <si>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</si>
  <si>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</si>
  <si>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1 06 S1270</t>
  </si>
  <si>
    <t>Субсидии на реализацию мероприятий по предупреждению детского дорожно-транспортного травматизма</t>
  </si>
  <si>
    <t>06 2 01 S1450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</si>
  <si>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</si>
  <si>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</si>
  <si>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</si>
  <si>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</si>
  <si>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Мероприятия по разработке проекта рекультивации земельных участков, занятых несанкционированными свалками</t>
  </si>
  <si>
    <t>08 2 02 S3370</t>
  </si>
  <si>
    <t xml:space="preserve">Капитальный ремонт объектов физической культуры и спорта, находящихся в  муниципальной собственности (объект: капитальный ремонт Центра физической культуры и спорта) </t>
  </si>
  <si>
    <t xml:space="preserve">    03 1 02 S1240</t>
  </si>
  <si>
    <t>03 1 02 S1240</t>
  </si>
  <si>
    <t>540</t>
  </si>
  <si>
    <t>Иные межбюджетные транчферты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</si>
  <si>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</si>
  <si>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t>Мероприятия по очистке воды</t>
  </si>
  <si>
    <t>08 2 01 01775</t>
  </si>
  <si>
    <t>08 1 08 51760</t>
  </si>
  <si>
    <t xml:space="preserve">  </t>
  </si>
  <si>
    <t xml:space="preserve">Мероприятия по подготовке объектов централизованных систем водоснабжения и водоотведения к строительству, реконструкции и капитальному ремонту </t>
  </si>
  <si>
    <t>08 2 16 02431</t>
  </si>
  <si>
    <t xml:space="preserve">"Приложение 9                                                 к решению Представительного Собрания Кирилловского муниципального района от   10.12.2020     №  95 (с изменениями, внесенными решением  Представительного Собрания от 15.04.2020  № 11,  от 08.07.2021 №36, от 15.10.2021 № 47, от 15.12.2021 № 94)  </t>
  </si>
  <si>
    <t>Приложение 6 к решению Представительного Собрания Кирилловского муниципального района от 24.12.2021 № 100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</si>
</sst>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49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9" fontId="1" fillId="2" borderId="3" xfId="1" applyNumberFormat="1" applyFill="1" applyBorder="1" applyProtection="1">
      <protection hidden="1"/>
    </xf>
    <xf numFmtId="169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 applyProtection="1">
      <alignment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" fontId="22" fillId="7" borderId="6" xfId="0" applyNumberFormat="1" applyFont="1" applyFill="1" applyBorder="1" applyAlignment="1">
      <alignment wrapText="1"/>
    </xf>
    <xf numFmtId="164" fontId="13" fillId="7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7" borderId="4" xfId="1" applyNumberFormat="1" applyFont="1" applyFill="1" applyBorder="1" applyAlignment="1" applyProtection="1">
      <alignment horizontal="center" wrapText="1"/>
      <protection hidden="1"/>
    </xf>
    <xf numFmtId="1" fontId="12" fillId="7" borderId="6" xfId="0" applyNumberFormat="1" applyFont="1" applyFill="1" applyBorder="1" applyAlignment="1">
      <alignment wrapText="1"/>
    </xf>
    <xf numFmtId="0" fontId="13" fillId="7" borderId="4" xfId="1" applyNumberFormat="1" applyFont="1" applyFill="1" applyBorder="1" applyAlignment="1" applyProtection="1">
      <alignment horizontal="left" wrapText="1"/>
      <protection hidden="1"/>
    </xf>
    <xf numFmtId="0" fontId="13" fillId="7" borderId="6" xfId="1" applyNumberFormat="1" applyFont="1" applyFill="1" applyBorder="1" applyAlignment="1" applyProtection="1">
      <alignment horizontal="left" wrapText="1"/>
      <protection hidden="1"/>
    </xf>
    <xf numFmtId="164" fontId="15" fillId="7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7" borderId="6" xfId="1" applyNumberFormat="1" applyFont="1" applyFill="1" applyBorder="1" applyAlignment="1">
      <alignment horizontal="center" vertical="center"/>
    </xf>
    <xf numFmtId="0" fontId="18" fillId="7" borderId="6" xfId="1" applyNumberFormat="1" applyFont="1" applyFill="1" applyBorder="1" applyAlignment="1" applyProtection="1">
      <alignment horizontal="left" wrapText="1"/>
      <protection hidden="1"/>
    </xf>
    <xf numFmtId="49" fontId="18" fillId="7" borderId="6" xfId="1" applyNumberFormat="1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vertical="top" wrapText="1"/>
    </xf>
    <xf numFmtId="170" fontId="13" fillId="2" borderId="6" xfId="0" applyNumberFormat="1" applyFont="1" applyFill="1" applyBorder="1" applyAlignment="1">
      <alignment horizontal="right" vertical="center" wrapText="1"/>
    </xf>
    <xf numFmtId="170" fontId="13" fillId="2" borderId="6" xfId="0" applyNumberFormat="1" applyFont="1" applyFill="1" applyBorder="1" applyAlignment="1">
      <alignment horizontal="right" vertical="center"/>
    </xf>
    <xf numFmtId="170" fontId="13" fillId="2" borderId="4" xfId="0" applyNumberFormat="1" applyFont="1" applyFill="1" applyBorder="1" applyAlignment="1">
      <alignment horizontal="right" vertical="center" wrapText="1"/>
    </xf>
    <xf numFmtId="170" fontId="13" fillId="2" borderId="4" xfId="0" applyNumberFormat="1" applyFont="1" applyFill="1" applyBorder="1" applyAlignment="1">
      <alignment horizontal="right" vertical="center"/>
    </xf>
    <xf numFmtId="0" fontId="18" fillId="2" borderId="6" xfId="0" applyNumberFormat="1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right" vertical="center"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34"/>
  <sheetViews>
    <sheetView showGridLines="0" tabSelected="1" view="pageBreakPreview" topLeftCell="A10" zoomScale="80" zoomScaleNormal="100" zoomScaleSheetLayoutView="80" workbookViewId="0">
      <selection activeCell="I14" sqref="I14:T14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9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88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88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88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80"/>
      <c r="R7" s="480"/>
      <c r="S7" s="480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13.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85"/>
      <c r="R10" s="485"/>
      <c r="S10" s="485"/>
      <c r="T10" s="117"/>
    </row>
    <row r="11" spans="1:20" ht="90.7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85" t="s">
        <v>671</v>
      </c>
      <c r="R11" s="485"/>
      <c r="S11" s="485"/>
      <c r="T11" s="444"/>
    </row>
    <row r="12" spans="1:20" ht="16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85" t="s">
        <v>670</v>
      </c>
      <c r="R12" s="485"/>
      <c r="S12" s="485"/>
      <c r="T12" s="117"/>
    </row>
    <row r="13" spans="1:20" ht="6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81" t="s">
        <v>563</v>
      </c>
      <c r="J14" s="481"/>
      <c r="K14" s="481"/>
      <c r="L14" s="481"/>
      <c r="M14" s="481"/>
      <c r="N14" s="481"/>
      <c r="O14" s="481"/>
      <c r="P14" s="481"/>
      <c r="Q14" s="481"/>
      <c r="R14" s="481"/>
      <c r="S14" s="481"/>
      <c r="T14" s="481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8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10" t="s">
        <v>15</v>
      </c>
    </row>
    <row r="17" spans="1:81" ht="42.75" customHeight="1">
      <c r="A17" s="26"/>
      <c r="B17" s="30" t="s">
        <v>14</v>
      </c>
      <c r="C17" s="30" t="s">
        <v>13</v>
      </c>
      <c r="D17" s="30" t="s">
        <v>12</v>
      </c>
      <c r="E17" s="31"/>
      <c r="F17" s="31" t="s">
        <v>11</v>
      </c>
      <c r="G17" s="30" t="s">
        <v>10</v>
      </c>
      <c r="H17" s="30" t="s">
        <v>9</v>
      </c>
      <c r="I17" s="482" t="s">
        <v>8</v>
      </c>
      <c r="J17" s="489" t="s">
        <v>7</v>
      </c>
      <c r="K17" s="490"/>
      <c r="L17" s="491"/>
      <c r="M17" s="482" t="s">
        <v>6</v>
      </c>
      <c r="N17" s="482" t="s">
        <v>5</v>
      </c>
      <c r="O17" s="482" t="s">
        <v>4</v>
      </c>
      <c r="P17" s="482" t="s">
        <v>3</v>
      </c>
      <c r="Q17" s="484" t="s">
        <v>2</v>
      </c>
      <c r="R17" s="484"/>
      <c r="S17" s="484"/>
      <c r="T17" s="484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83"/>
      <c r="J18" s="492"/>
      <c r="K18" s="493"/>
      <c r="L18" s="494"/>
      <c r="M18" s="483"/>
      <c r="N18" s="483"/>
      <c r="O18" s="483"/>
      <c r="P18" s="483"/>
      <c r="Q18" s="120">
        <v>2021</v>
      </c>
      <c r="R18" s="124"/>
      <c r="S18" s="184">
        <v>2022</v>
      </c>
      <c r="T18" s="185">
        <v>2023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84">
        <v>2</v>
      </c>
      <c r="K19" s="484"/>
      <c r="L19" s="484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617</v>
      </c>
      <c r="J20" s="193"/>
      <c r="K20" s="193" t="s">
        <v>70</v>
      </c>
      <c r="L20" s="193"/>
      <c r="M20" s="194"/>
      <c r="N20" s="64"/>
      <c r="O20" s="64"/>
      <c r="P20" s="195"/>
      <c r="Q20" s="268">
        <f>Q21+Q97</f>
        <v>52141.5</v>
      </c>
      <c r="R20" s="269"/>
      <c r="S20" s="268">
        <f>S21+S97</f>
        <v>16139.599999999999</v>
      </c>
      <c r="T20" s="268">
        <f>T21+T97</f>
        <v>11985.099999999999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33</v>
      </c>
      <c r="J21" s="91"/>
      <c r="K21" s="91" t="s">
        <v>71</v>
      </c>
      <c r="L21" s="91"/>
      <c r="M21" s="65"/>
      <c r="N21" s="177"/>
      <c r="O21" s="66"/>
      <c r="P21" s="178"/>
      <c r="Q21" s="270">
        <f>Q22+Q27+Q32+Q39+Q48+Q53+Q81+Q57+Q86+Q89</f>
        <v>49283.5</v>
      </c>
      <c r="R21" s="271"/>
      <c r="S21" s="270">
        <f>S22+S27+S32+S39+S48+S53+S81+S57+S86+S89</f>
        <v>13292.199999999999</v>
      </c>
      <c r="T21" s="270">
        <f>T22+T27+T32+T39+T48+T53+T81+T57+T86+T89</f>
        <v>9137.6999999999989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37</v>
      </c>
      <c r="J22" s="157"/>
      <c r="K22" s="88" t="s">
        <v>72</v>
      </c>
      <c r="L22" s="89"/>
      <c r="M22" s="196"/>
      <c r="N22" s="197"/>
      <c r="O22" s="198"/>
      <c r="P22" s="199"/>
      <c r="Q22" s="272">
        <f>Q23+Q25</f>
        <v>0</v>
      </c>
      <c r="R22" s="271"/>
      <c r="S22" s="272">
        <f t="shared" ref="S22:T22" si="0">S23+S25</f>
        <v>16</v>
      </c>
      <c r="T22" s="272">
        <f t="shared" si="0"/>
        <v>16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360</v>
      </c>
      <c r="J23" s="157"/>
      <c r="K23" s="316" t="s">
        <v>361</v>
      </c>
      <c r="L23" s="89"/>
      <c r="M23" s="196"/>
      <c r="N23" s="197"/>
      <c r="O23" s="198"/>
      <c r="P23" s="199"/>
      <c r="Q23" s="272">
        <f>Q24</f>
        <v>0</v>
      </c>
      <c r="R23" s="271"/>
      <c r="S23" s="272">
        <f>S24</f>
        <v>6</v>
      </c>
      <c r="T23" s="272">
        <f>T24</f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69</v>
      </c>
      <c r="J24" s="157"/>
      <c r="K24" s="316" t="s">
        <v>361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0</v>
      </c>
      <c r="R24" s="271"/>
      <c r="S24" s="273">
        <v>6</v>
      </c>
      <c r="T24" s="273">
        <v>6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512</v>
      </c>
      <c r="J25" s="386"/>
      <c r="K25" s="200" t="s">
        <v>513</v>
      </c>
      <c r="L25" s="89"/>
      <c r="M25" s="84"/>
      <c r="N25" s="85"/>
      <c r="O25" s="80"/>
      <c r="P25" s="86"/>
      <c r="Q25" s="273">
        <f>Q26</f>
        <v>0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69</v>
      </c>
      <c r="J26" s="386"/>
      <c r="K26" s="200" t="s">
        <v>513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0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38</v>
      </c>
      <c r="J27" s="386"/>
      <c r="K27" s="385" t="s">
        <v>76</v>
      </c>
      <c r="L27" s="157"/>
      <c r="M27" s="84"/>
      <c r="N27" s="85"/>
      <c r="O27" s="80"/>
      <c r="P27" s="86"/>
      <c r="Q27" s="272">
        <f>Q28+Q30</f>
        <v>0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73</v>
      </c>
      <c r="J28" s="386"/>
      <c r="K28" s="200" t="s">
        <v>75</v>
      </c>
      <c r="L28" s="157"/>
      <c r="M28" s="84"/>
      <c r="N28" s="85"/>
      <c r="O28" s="80"/>
      <c r="P28" s="86"/>
      <c r="Q28" s="272">
        <f>Q29</f>
        <v>0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74</v>
      </c>
      <c r="J29" s="386"/>
      <c r="K29" s="200" t="s">
        <v>75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0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514</v>
      </c>
      <c r="J30" s="386"/>
      <c r="K30" s="200" t="s">
        <v>515</v>
      </c>
      <c r="L30" s="380"/>
      <c r="M30" s="84"/>
      <c r="N30" s="85"/>
      <c r="O30" s="80"/>
      <c r="P30" s="86"/>
      <c r="Q30" s="272">
        <f>Q31</f>
        <v>0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69</v>
      </c>
      <c r="J31" s="386"/>
      <c r="K31" s="200" t="s">
        <v>515</v>
      </c>
      <c r="L31" s="380"/>
      <c r="M31" s="84">
        <v>251</v>
      </c>
      <c r="N31" s="85">
        <v>1</v>
      </c>
      <c r="O31" s="80">
        <v>13</v>
      </c>
      <c r="P31" s="86">
        <v>240</v>
      </c>
      <c r="Q31" s="272">
        <v>0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34</v>
      </c>
      <c r="J32" s="159"/>
      <c r="K32" s="159" t="s">
        <v>98</v>
      </c>
      <c r="L32" s="159"/>
      <c r="M32" s="84"/>
      <c r="N32" s="85"/>
      <c r="O32" s="80"/>
      <c r="P32" s="86"/>
      <c r="Q32" s="273">
        <f>Q35+Q33+Q37</f>
        <v>7059.0999999999995</v>
      </c>
      <c r="R32" s="271"/>
      <c r="S32" s="273">
        <f t="shared" ref="S32:T32" si="4">S35+S33+S37</f>
        <v>4525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7" t="s">
        <v>489</v>
      </c>
      <c r="J33" s="159"/>
      <c r="K33" s="200" t="s">
        <v>490</v>
      </c>
      <c r="L33" s="159"/>
      <c r="M33" s="84"/>
      <c r="N33" s="85"/>
      <c r="O33" s="80"/>
      <c r="P33" s="86"/>
      <c r="Q33" s="273">
        <f>Q34</f>
        <v>7051.9</v>
      </c>
      <c r="R33" s="271"/>
      <c r="S33" s="273">
        <f t="shared" ref="S33:T33" si="5">S34</f>
        <v>4500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67</v>
      </c>
      <c r="J34" s="159"/>
      <c r="K34" s="200" t="s">
        <v>490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7051.9</v>
      </c>
      <c r="R34" s="271"/>
      <c r="S34" s="273">
        <v>4500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362</v>
      </c>
      <c r="J35" s="159"/>
      <c r="K35" s="200" t="s">
        <v>363</v>
      </c>
      <c r="L35" s="159"/>
      <c r="M35" s="84"/>
      <c r="N35" s="85"/>
      <c r="O35" s="80"/>
      <c r="P35" s="86"/>
      <c r="Q35" s="273">
        <f>Q36</f>
        <v>0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69</v>
      </c>
      <c r="J36" s="159"/>
      <c r="K36" s="200" t="s">
        <v>363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0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516</v>
      </c>
      <c r="J37" s="159"/>
      <c r="K37" s="200" t="s">
        <v>517</v>
      </c>
      <c r="L37" s="159"/>
      <c r="M37" s="84"/>
      <c r="N37" s="85"/>
      <c r="O37" s="80"/>
      <c r="P37" s="86"/>
      <c r="Q37" s="273">
        <f>Q38</f>
        <v>7.2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8" t="s">
        <v>74</v>
      </c>
      <c r="J38" s="159"/>
      <c r="K38" s="379" t="s">
        <v>517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7.2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57" t="s">
        <v>39</v>
      </c>
      <c r="J39" s="159"/>
      <c r="K39" s="159" t="s">
        <v>330</v>
      </c>
      <c r="L39" s="159"/>
      <c r="M39" s="84"/>
      <c r="N39" s="85"/>
      <c r="O39" s="80"/>
      <c r="P39" s="86"/>
      <c r="Q39" s="273">
        <f>Q40+Q44+Q46</f>
        <v>177.5</v>
      </c>
      <c r="R39" s="271"/>
      <c r="S39" s="273">
        <f t="shared" ref="S39:T39" si="7">S40+S44+S46</f>
        <v>164.4</v>
      </c>
      <c r="T39" s="273">
        <f t="shared" si="7"/>
        <v>164.4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30.75">
      <c r="A40" s="9"/>
      <c r="B40" s="36"/>
      <c r="C40" s="37"/>
      <c r="D40" s="37"/>
      <c r="E40" s="38"/>
      <c r="F40" s="39"/>
      <c r="G40" s="39"/>
      <c r="H40" s="40"/>
      <c r="I40" s="204" t="s">
        <v>95</v>
      </c>
      <c r="J40" s="159"/>
      <c r="K40" s="205" t="s">
        <v>97</v>
      </c>
      <c r="L40" s="159"/>
      <c r="M40" s="84"/>
      <c r="N40" s="85"/>
      <c r="O40" s="80"/>
      <c r="P40" s="86"/>
      <c r="Q40" s="273">
        <f>Q43+Q41+Q42</f>
        <v>177.5</v>
      </c>
      <c r="R40" s="271"/>
      <c r="S40" s="273">
        <f t="shared" ref="S40:T40" si="8">S43+S41+S42</f>
        <v>164.4</v>
      </c>
      <c r="T40" s="273">
        <f t="shared" si="8"/>
        <v>164.4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20.25">
      <c r="A41" s="9"/>
      <c r="B41" s="36"/>
      <c r="C41" s="37"/>
      <c r="D41" s="37"/>
      <c r="E41" s="38"/>
      <c r="F41" s="39"/>
      <c r="G41" s="39"/>
      <c r="H41" s="40"/>
      <c r="I41" s="61" t="s">
        <v>96</v>
      </c>
      <c r="J41" s="159"/>
      <c r="K41" s="205" t="s">
        <v>97</v>
      </c>
      <c r="L41" s="159"/>
      <c r="M41" s="84">
        <v>275</v>
      </c>
      <c r="N41" s="85">
        <v>4</v>
      </c>
      <c r="O41" s="80">
        <v>1</v>
      </c>
      <c r="P41" s="209" t="s">
        <v>156</v>
      </c>
      <c r="Q41" s="465">
        <v>137</v>
      </c>
      <c r="R41" s="466">
        <v>164.4</v>
      </c>
      <c r="S41" s="466">
        <v>164.4</v>
      </c>
      <c r="T41" s="273">
        <v>164.4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20.25">
      <c r="A42" s="9"/>
      <c r="B42" s="36"/>
      <c r="C42" s="37"/>
      <c r="D42" s="37"/>
      <c r="E42" s="38"/>
      <c r="F42" s="39"/>
      <c r="G42" s="39"/>
      <c r="H42" s="40"/>
      <c r="I42" s="223" t="s">
        <v>159</v>
      </c>
      <c r="J42" s="159"/>
      <c r="K42" s="205" t="s">
        <v>97</v>
      </c>
      <c r="L42" s="159"/>
      <c r="M42" s="84">
        <v>275</v>
      </c>
      <c r="N42" s="85">
        <v>4</v>
      </c>
      <c r="O42" s="80">
        <v>1</v>
      </c>
      <c r="P42" s="230" t="s">
        <v>160</v>
      </c>
      <c r="Q42" s="467">
        <v>18.899999999999999</v>
      </c>
      <c r="R42" s="468">
        <v>0</v>
      </c>
      <c r="S42" s="468">
        <v>0</v>
      </c>
      <c r="T42" s="273"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223" t="s">
        <v>372</v>
      </c>
      <c r="J43" s="159"/>
      <c r="K43" s="205" t="s">
        <v>97</v>
      </c>
      <c r="L43" s="159"/>
      <c r="M43" s="84">
        <v>275</v>
      </c>
      <c r="N43" s="85">
        <v>4</v>
      </c>
      <c r="O43" s="80">
        <v>1</v>
      </c>
      <c r="P43" s="230" t="s">
        <v>375</v>
      </c>
      <c r="Q43" s="467">
        <v>21.6</v>
      </c>
      <c r="R43" s="468">
        <v>0</v>
      </c>
      <c r="S43" s="468">
        <v>0</v>
      </c>
      <c r="T43" s="273"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30.75">
      <c r="A44" s="9"/>
      <c r="B44" s="36"/>
      <c r="C44" s="37"/>
      <c r="D44" s="37"/>
      <c r="E44" s="38"/>
      <c r="F44" s="39"/>
      <c r="G44" s="39"/>
      <c r="H44" s="40"/>
      <c r="I44" s="204" t="s">
        <v>418</v>
      </c>
      <c r="J44" s="159"/>
      <c r="K44" s="344" t="s">
        <v>417</v>
      </c>
      <c r="L44" s="159"/>
      <c r="M44" s="84"/>
      <c r="N44" s="85"/>
      <c r="O44" s="80"/>
      <c r="P44" s="86"/>
      <c r="Q44" s="273">
        <f>Q45</f>
        <v>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20.25">
      <c r="A45" s="9"/>
      <c r="B45" s="36"/>
      <c r="C45" s="37"/>
      <c r="D45" s="37"/>
      <c r="E45" s="38"/>
      <c r="F45" s="39"/>
      <c r="G45" s="39"/>
      <c r="H45" s="40"/>
      <c r="I45" s="61" t="s">
        <v>96</v>
      </c>
      <c r="J45" s="159"/>
      <c r="K45" s="344" t="s">
        <v>417</v>
      </c>
      <c r="L45" s="159"/>
      <c r="M45" s="84">
        <v>275</v>
      </c>
      <c r="N45" s="85">
        <v>4</v>
      </c>
      <c r="O45" s="80">
        <v>1</v>
      </c>
      <c r="P45" s="86">
        <v>612</v>
      </c>
      <c r="Q45" s="273">
        <v>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61" t="s">
        <v>561</v>
      </c>
      <c r="J46" s="159"/>
      <c r="K46" s="207" t="s">
        <v>562</v>
      </c>
      <c r="L46" s="159"/>
      <c r="M46" s="84"/>
      <c r="N46" s="85"/>
      <c r="O46" s="80"/>
      <c r="P46" s="86"/>
      <c r="Q46" s="273">
        <f>Q47</f>
        <v>0</v>
      </c>
      <c r="R46" s="271"/>
      <c r="S46" s="273">
        <f t="shared" ref="S46:T46" si="10">S47</f>
        <v>0</v>
      </c>
      <c r="T46" s="273">
        <f t="shared" si="10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30.75">
      <c r="A47" s="9"/>
      <c r="B47" s="36"/>
      <c r="C47" s="37"/>
      <c r="D47" s="37"/>
      <c r="E47" s="38"/>
      <c r="F47" s="39"/>
      <c r="G47" s="39"/>
      <c r="H47" s="40"/>
      <c r="I47" s="333" t="s">
        <v>69</v>
      </c>
      <c r="J47" s="159"/>
      <c r="K47" s="207" t="s">
        <v>562</v>
      </c>
      <c r="L47" s="159"/>
      <c r="M47" s="84">
        <v>275</v>
      </c>
      <c r="N47" s="85">
        <v>4</v>
      </c>
      <c r="O47" s="80">
        <v>1</v>
      </c>
      <c r="P47" s="86">
        <v>240</v>
      </c>
      <c r="Q47" s="273">
        <v>0</v>
      </c>
      <c r="R47" s="271"/>
      <c r="S47" s="273">
        <v>0</v>
      </c>
      <c r="T47" s="273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20.25">
      <c r="A48" s="9"/>
      <c r="B48" s="36"/>
      <c r="C48" s="37"/>
      <c r="D48" s="37"/>
      <c r="E48" s="38"/>
      <c r="F48" s="39"/>
      <c r="G48" s="39"/>
      <c r="H48" s="40"/>
      <c r="I48" s="57" t="s">
        <v>40</v>
      </c>
      <c r="J48" s="159"/>
      <c r="K48" s="159" t="s">
        <v>94</v>
      </c>
      <c r="L48" s="159"/>
      <c r="M48" s="84"/>
      <c r="N48" s="85"/>
      <c r="O48" s="80"/>
      <c r="P48" s="86"/>
      <c r="Q48" s="273">
        <f>Q49+Q51</f>
        <v>2015.6</v>
      </c>
      <c r="R48" s="271"/>
      <c r="S48" s="273">
        <f t="shared" ref="S48:T48" si="11">S49+S51</f>
        <v>549.29999999999995</v>
      </c>
      <c r="T48" s="273">
        <f t="shared" si="11"/>
        <v>549.29999999999995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20.25">
      <c r="A49" s="9"/>
      <c r="B49" s="36"/>
      <c r="C49" s="37"/>
      <c r="D49" s="37"/>
      <c r="E49" s="38"/>
      <c r="F49" s="39"/>
      <c r="G49" s="39"/>
      <c r="H49" s="40"/>
      <c r="I49" s="206" t="s">
        <v>93</v>
      </c>
      <c r="J49" s="159"/>
      <c r="K49" s="207" t="s">
        <v>350</v>
      </c>
      <c r="L49" s="159"/>
      <c r="M49" s="84"/>
      <c r="N49" s="85"/>
      <c r="O49" s="80"/>
      <c r="P49" s="86"/>
      <c r="Q49" s="273">
        <f>Q50</f>
        <v>515.6</v>
      </c>
      <c r="R49" s="271"/>
      <c r="S49" s="273">
        <f>S50</f>
        <v>549.29999999999995</v>
      </c>
      <c r="T49" s="273">
        <f>T50</f>
        <v>549.29999999999995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86</v>
      </c>
      <c r="J50" s="159"/>
      <c r="K50" s="208" t="s">
        <v>350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515.6</v>
      </c>
      <c r="R50" s="271"/>
      <c r="S50" s="273">
        <v>549.29999999999995</v>
      </c>
      <c r="T50" s="273">
        <v>549.29999999999995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5.75" customHeight="1">
      <c r="A51" s="9"/>
      <c r="B51" s="36"/>
      <c r="C51" s="37"/>
      <c r="D51" s="37"/>
      <c r="E51" s="38"/>
      <c r="F51" s="39"/>
      <c r="G51" s="39"/>
      <c r="H51" s="40"/>
      <c r="I51" s="23" t="s">
        <v>456</v>
      </c>
      <c r="J51" s="159"/>
      <c r="K51" s="360" t="s">
        <v>457</v>
      </c>
      <c r="L51" s="159"/>
      <c r="M51" s="84"/>
      <c r="N51" s="85"/>
      <c r="O51" s="80"/>
      <c r="P51" s="86"/>
      <c r="Q51" s="273">
        <f>Q52</f>
        <v>1500</v>
      </c>
      <c r="R51" s="271"/>
      <c r="S51" s="273">
        <f t="shared" ref="S51:T51" si="12">S52</f>
        <v>0</v>
      </c>
      <c r="T51" s="273">
        <f t="shared" si="12"/>
        <v>0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45.75" customHeight="1">
      <c r="A52" s="9"/>
      <c r="B52" s="36"/>
      <c r="C52" s="37"/>
      <c r="D52" s="37"/>
      <c r="E52" s="38"/>
      <c r="F52" s="39"/>
      <c r="G52" s="39"/>
      <c r="H52" s="40"/>
      <c r="I52" s="23" t="s">
        <v>86</v>
      </c>
      <c r="J52" s="159"/>
      <c r="K52" s="360" t="s">
        <v>457</v>
      </c>
      <c r="L52" s="159"/>
      <c r="M52" s="84">
        <v>251</v>
      </c>
      <c r="N52" s="85">
        <v>4</v>
      </c>
      <c r="O52" s="80">
        <v>12</v>
      </c>
      <c r="P52" s="86">
        <v>810</v>
      </c>
      <c r="Q52" s="273">
        <v>1500</v>
      </c>
      <c r="R52" s="271"/>
      <c r="S52" s="273">
        <v>0</v>
      </c>
      <c r="T52" s="273"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60.75">
      <c r="A53" s="9"/>
      <c r="B53" s="36"/>
      <c r="C53" s="37"/>
      <c r="D53" s="37"/>
      <c r="E53" s="38"/>
      <c r="F53" s="39"/>
      <c r="G53" s="39"/>
      <c r="H53" s="40"/>
      <c r="I53" s="337" t="s">
        <v>473</v>
      </c>
      <c r="J53" s="159"/>
      <c r="K53" s="367" t="s">
        <v>474</v>
      </c>
      <c r="L53" s="159"/>
      <c r="M53" s="84"/>
      <c r="N53" s="85"/>
      <c r="O53" s="80"/>
      <c r="P53" s="86"/>
      <c r="Q53" s="273">
        <f>Q54+Q55</f>
        <v>7029.2999999999993</v>
      </c>
      <c r="R53" s="271"/>
      <c r="S53" s="273">
        <f t="shared" ref="S53:T53" si="13">S54</f>
        <v>6122.3</v>
      </c>
      <c r="T53" s="273">
        <f t="shared" si="13"/>
        <v>6122.3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60.75">
      <c r="A54" s="9"/>
      <c r="B54" s="36"/>
      <c r="C54" s="37"/>
      <c r="D54" s="37"/>
      <c r="E54" s="38"/>
      <c r="F54" s="39"/>
      <c r="G54" s="39"/>
      <c r="H54" s="40"/>
      <c r="I54" s="368" t="s">
        <v>396</v>
      </c>
      <c r="J54" s="159"/>
      <c r="K54" s="367" t="s">
        <v>478</v>
      </c>
      <c r="L54" s="159"/>
      <c r="M54" s="84"/>
      <c r="N54" s="85"/>
      <c r="O54" s="80"/>
      <c r="P54" s="86"/>
      <c r="Q54" s="273">
        <f>Q56</f>
        <v>6925.4</v>
      </c>
      <c r="R54" s="271"/>
      <c r="S54" s="273">
        <f t="shared" ref="S54:T54" si="14">S56</f>
        <v>6122.3</v>
      </c>
      <c r="T54" s="273">
        <f t="shared" si="14"/>
        <v>6122.3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333" t="s">
        <v>69</v>
      </c>
      <c r="J55" s="159"/>
      <c r="K55" s="367" t="s">
        <v>478</v>
      </c>
      <c r="L55" s="159"/>
      <c r="M55" s="84">
        <v>251</v>
      </c>
      <c r="N55" s="85">
        <v>1</v>
      </c>
      <c r="O55" s="80">
        <v>4</v>
      </c>
      <c r="P55" s="86">
        <v>240</v>
      </c>
      <c r="Q55" s="274">
        <v>103.9</v>
      </c>
      <c r="R55" s="449"/>
      <c r="S55" s="274">
        <v>0</v>
      </c>
      <c r="T55" s="274">
        <v>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79.5" customHeight="1">
      <c r="A56" s="9"/>
      <c r="B56" s="36"/>
      <c r="C56" s="37"/>
      <c r="D56" s="37"/>
      <c r="E56" s="38"/>
      <c r="F56" s="39"/>
      <c r="G56" s="39"/>
      <c r="H56" s="40"/>
      <c r="I56" s="362" t="s">
        <v>101</v>
      </c>
      <c r="J56" s="159"/>
      <c r="K56" s="361" t="s">
        <v>478</v>
      </c>
      <c r="L56" s="159"/>
      <c r="M56" s="84">
        <v>251</v>
      </c>
      <c r="N56" s="85">
        <v>10</v>
      </c>
      <c r="O56" s="80">
        <v>3</v>
      </c>
      <c r="P56" s="86">
        <v>321</v>
      </c>
      <c r="Q56" s="442">
        <v>6925.4</v>
      </c>
      <c r="R56" s="443"/>
      <c r="S56" s="442">
        <v>6122.3</v>
      </c>
      <c r="T56" s="442">
        <v>6122.3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46.5" customHeight="1">
      <c r="A57" s="9"/>
      <c r="B57" s="36"/>
      <c r="C57" s="37"/>
      <c r="D57" s="37"/>
      <c r="E57" s="38"/>
      <c r="F57" s="39"/>
      <c r="G57" s="39"/>
      <c r="H57" s="40"/>
      <c r="I57" s="57" t="s">
        <v>41</v>
      </c>
      <c r="J57" s="159"/>
      <c r="K57" s="361" t="s">
        <v>84</v>
      </c>
      <c r="L57" s="159"/>
      <c r="M57" s="84"/>
      <c r="N57" s="85"/>
      <c r="O57" s="80"/>
      <c r="P57" s="86"/>
      <c r="Q57" s="273">
        <f>Q60+Q62+Q64+Q68+Q74+Q76+Q70+Q72+Q79+Q58</f>
        <v>6836.9</v>
      </c>
      <c r="R57" s="271"/>
      <c r="S57" s="273">
        <f t="shared" ref="S57:T57" si="15">S60+S62+S64+S68+S74+S76+S70+S72+S79+S58</f>
        <v>1367.9</v>
      </c>
      <c r="T57" s="273">
        <f t="shared" si="15"/>
        <v>1713.4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46.5" customHeight="1">
      <c r="A58" s="9"/>
      <c r="B58" s="36"/>
      <c r="C58" s="37"/>
      <c r="D58" s="37"/>
      <c r="E58" s="38"/>
      <c r="F58" s="39"/>
      <c r="G58" s="39"/>
      <c r="H58" s="40"/>
      <c r="I58" s="454" t="s">
        <v>595</v>
      </c>
      <c r="J58" s="455"/>
      <c r="K58" s="456" t="s">
        <v>649</v>
      </c>
      <c r="L58" s="159"/>
      <c r="M58" s="84"/>
      <c r="N58" s="85"/>
      <c r="O58" s="80"/>
      <c r="P58" s="86"/>
      <c r="Q58" s="273">
        <f>Q59</f>
        <v>2219.6999999999998</v>
      </c>
      <c r="R58" s="271"/>
      <c r="S58" s="273">
        <f t="shared" ref="S58:T58" si="16">S59</f>
        <v>0</v>
      </c>
      <c r="T58" s="273">
        <f t="shared" si="16"/>
        <v>0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46.5" customHeight="1">
      <c r="A59" s="9"/>
      <c r="B59" s="36"/>
      <c r="C59" s="37"/>
      <c r="D59" s="37"/>
      <c r="E59" s="38"/>
      <c r="F59" s="39"/>
      <c r="G59" s="39"/>
      <c r="H59" s="40"/>
      <c r="I59" s="457" t="s">
        <v>69</v>
      </c>
      <c r="J59" s="455"/>
      <c r="K59" s="456" t="s">
        <v>649</v>
      </c>
      <c r="L59" s="159"/>
      <c r="M59" s="84">
        <v>251</v>
      </c>
      <c r="N59" s="85">
        <v>1</v>
      </c>
      <c r="O59" s="80">
        <v>13</v>
      </c>
      <c r="P59" s="86">
        <v>240</v>
      </c>
      <c r="Q59" s="273">
        <v>2219.6999999999998</v>
      </c>
      <c r="R59" s="271"/>
      <c r="S59" s="273">
        <v>0</v>
      </c>
      <c r="T59" s="273">
        <v>0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388" t="s">
        <v>397</v>
      </c>
      <c r="J60" s="159"/>
      <c r="K60" s="189" t="s">
        <v>640</v>
      </c>
      <c r="L60" s="159"/>
      <c r="M60" s="84"/>
      <c r="N60" s="85"/>
      <c r="O60" s="80"/>
      <c r="P60" s="86"/>
      <c r="Q60" s="273">
        <f>Q61</f>
        <v>0</v>
      </c>
      <c r="R60" s="271"/>
      <c r="S60" s="273">
        <f t="shared" ref="S60:T60" si="17">S61</f>
        <v>410</v>
      </c>
      <c r="T60" s="273">
        <f t="shared" si="17"/>
        <v>365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69</v>
      </c>
      <c r="J61" s="159"/>
      <c r="K61" s="189" t="s">
        <v>640</v>
      </c>
      <c r="L61" s="159"/>
      <c r="M61" s="84">
        <v>251</v>
      </c>
      <c r="N61" s="85">
        <v>4</v>
      </c>
      <c r="O61" s="80">
        <v>12</v>
      </c>
      <c r="P61" s="86">
        <v>240</v>
      </c>
      <c r="Q61" s="273">
        <v>0</v>
      </c>
      <c r="R61" s="271"/>
      <c r="S61" s="273">
        <v>410</v>
      </c>
      <c r="T61" s="273">
        <v>365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30.75">
      <c r="A62" s="9"/>
      <c r="B62" s="36"/>
      <c r="C62" s="37"/>
      <c r="D62" s="37"/>
      <c r="E62" s="38"/>
      <c r="F62" s="39"/>
      <c r="G62" s="39"/>
      <c r="H62" s="40"/>
      <c r="I62" s="206" t="s">
        <v>77</v>
      </c>
      <c r="J62" s="159"/>
      <c r="K62" s="208" t="s">
        <v>80</v>
      </c>
      <c r="L62" s="159"/>
      <c r="M62" s="65"/>
      <c r="N62" s="66"/>
      <c r="O62" s="66"/>
      <c r="P62" s="67"/>
      <c r="Q62" s="273">
        <f>Q63</f>
        <v>50.5</v>
      </c>
      <c r="R62" s="271"/>
      <c r="S62" s="273">
        <f>S63</f>
        <v>150</v>
      </c>
      <c r="T62" s="273">
        <f>T63</f>
        <v>150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69</v>
      </c>
      <c r="J63" s="159"/>
      <c r="K63" s="208" t="s">
        <v>80</v>
      </c>
      <c r="L63" s="159"/>
      <c r="M63" s="65">
        <v>251</v>
      </c>
      <c r="N63" s="85">
        <v>1</v>
      </c>
      <c r="O63" s="80">
        <v>13</v>
      </c>
      <c r="P63" s="209" t="s">
        <v>82</v>
      </c>
      <c r="Q63" s="273">
        <v>50.5</v>
      </c>
      <c r="R63" s="271"/>
      <c r="S63" s="273">
        <v>150</v>
      </c>
      <c r="T63" s="273">
        <v>150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206" t="s">
        <v>78</v>
      </c>
      <c r="J64" s="159"/>
      <c r="K64" s="208" t="s">
        <v>81</v>
      </c>
      <c r="L64" s="159"/>
      <c r="M64" s="65"/>
      <c r="N64" s="66"/>
      <c r="O64" s="66"/>
      <c r="P64" s="209"/>
      <c r="Q64" s="273">
        <f>Q66+Q67+Q65</f>
        <v>1526.5</v>
      </c>
      <c r="R64" s="271"/>
      <c r="S64" s="273">
        <f t="shared" ref="S64:T64" si="18">S66+S67+S65</f>
        <v>742.9</v>
      </c>
      <c r="T64" s="273">
        <f t="shared" si="18"/>
        <v>733.4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20.25">
      <c r="A65" s="9"/>
      <c r="B65" s="36"/>
      <c r="C65" s="37"/>
      <c r="D65" s="37"/>
      <c r="E65" s="38"/>
      <c r="F65" s="39"/>
      <c r="G65" s="39"/>
      <c r="H65" s="40"/>
      <c r="I65" s="23" t="s">
        <v>79</v>
      </c>
      <c r="J65" s="159"/>
      <c r="K65" s="208" t="s">
        <v>81</v>
      </c>
      <c r="L65" s="159"/>
      <c r="M65" s="65">
        <v>251</v>
      </c>
      <c r="N65" s="85">
        <v>1</v>
      </c>
      <c r="O65" s="80">
        <v>13</v>
      </c>
      <c r="P65" s="209" t="s">
        <v>83</v>
      </c>
      <c r="Q65" s="273">
        <v>4.4000000000000004</v>
      </c>
      <c r="R65" s="271"/>
      <c r="S65" s="273">
        <v>8.8000000000000007</v>
      </c>
      <c r="T65" s="273">
        <v>8.8000000000000007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20.25">
      <c r="A66" s="9"/>
      <c r="B66" s="36"/>
      <c r="C66" s="37"/>
      <c r="D66" s="37"/>
      <c r="E66" s="38"/>
      <c r="F66" s="39"/>
      <c r="G66" s="39"/>
      <c r="H66" s="40"/>
      <c r="I66" s="23" t="s">
        <v>79</v>
      </c>
      <c r="J66" s="159"/>
      <c r="K66" s="208" t="s">
        <v>81</v>
      </c>
      <c r="L66" s="159"/>
      <c r="M66" s="65">
        <v>856</v>
      </c>
      <c r="N66" s="85">
        <v>1</v>
      </c>
      <c r="O66" s="80">
        <v>13</v>
      </c>
      <c r="P66" s="209" t="s">
        <v>83</v>
      </c>
      <c r="Q66" s="273">
        <v>17.3</v>
      </c>
      <c r="R66" s="271"/>
      <c r="S66" s="273">
        <v>16</v>
      </c>
      <c r="T66" s="273">
        <v>16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69</v>
      </c>
      <c r="J67" s="159"/>
      <c r="K67" s="208" t="s">
        <v>81</v>
      </c>
      <c r="L67" s="159"/>
      <c r="M67" s="65">
        <v>251</v>
      </c>
      <c r="N67" s="85">
        <v>1</v>
      </c>
      <c r="O67" s="80">
        <v>13</v>
      </c>
      <c r="P67" s="209" t="s">
        <v>82</v>
      </c>
      <c r="Q67" s="273">
        <v>1504.8</v>
      </c>
      <c r="R67" s="271"/>
      <c r="S67" s="273">
        <v>718.1</v>
      </c>
      <c r="T67" s="273">
        <v>708.6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48" customHeight="1">
      <c r="A68" s="9"/>
      <c r="B68" s="36"/>
      <c r="C68" s="37"/>
      <c r="D68" s="37"/>
      <c r="E68" s="38"/>
      <c r="F68" s="39"/>
      <c r="G68" s="39"/>
      <c r="H68" s="40"/>
      <c r="I68" s="424" t="s">
        <v>342</v>
      </c>
      <c r="J68" s="159"/>
      <c r="K68" s="425" t="s">
        <v>343</v>
      </c>
      <c r="L68" s="159"/>
      <c r="M68" s="65"/>
      <c r="N68" s="85"/>
      <c r="O68" s="80"/>
      <c r="P68" s="209"/>
      <c r="Q68" s="273">
        <f>Q69</f>
        <v>41.1</v>
      </c>
      <c r="R68" s="271"/>
      <c r="S68" s="273">
        <f>S69</f>
        <v>65</v>
      </c>
      <c r="T68" s="273">
        <f>T69</f>
        <v>65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30.75">
      <c r="A69" s="9"/>
      <c r="B69" s="36"/>
      <c r="C69" s="37"/>
      <c r="D69" s="37"/>
      <c r="E69" s="38"/>
      <c r="F69" s="39"/>
      <c r="G69" s="39"/>
      <c r="H69" s="40"/>
      <c r="I69" s="23" t="s">
        <v>69</v>
      </c>
      <c r="J69" s="159"/>
      <c r="K69" s="425" t="s">
        <v>343</v>
      </c>
      <c r="L69" s="159"/>
      <c r="M69" s="65">
        <v>251</v>
      </c>
      <c r="N69" s="85">
        <v>1</v>
      </c>
      <c r="O69" s="80">
        <v>13</v>
      </c>
      <c r="P69" s="209" t="s">
        <v>82</v>
      </c>
      <c r="Q69" s="273">
        <v>41.1</v>
      </c>
      <c r="R69" s="271"/>
      <c r="S69" s="273">
        <v>65</v>
      </c>
      <c r="T69" s="273">
        <v>65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30.75">
      <c r="A70" s="9"/>
      <c r="B70" s="36"/>
      <c r="C70" s="37"/>
      <c r="D70" s="37"/>
      <c r="E70" s="38"/>
      <c r="F70" s="39"/>
      <c r="G70" s="39"/>
      <c r="H70" s="40"/>
      <c r="I70" s="401" t="s">
        <v>556</v>
      </c>
      <c r="J70" s="159"/>
      <c r="K70" s="129" t="s">
        <v>538</v>
      </c>
      <c r="L70" s="159"/>
      <c r="M70" s="65"/>
      <c r="N70" s="85"/>
      <c r="O70" s="80"/>
      <c r="P70" s="209"/>
      <c r="Q70" s="273">
        <f>Q71</f>
        <v>116.3</v>
      </c>
      <c r="R70" s="271"/>
      <c r="S70" s="273">
        <f t="shared" ref="S70:T70" si="19">S71</f>
        <v>0</v>
      </c>
      <c r="T70" s="273">
        <f t="shared" si="19"/>
        <v>0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20.25">
      <c r="A71" s="9"/>
      <c r="B71" s="36"/>
      <c r="C71" s="37"/>
      <c r="D71" s="37"/>
      <c r="E71" s="38"/>
      <c r="F71" s="39"/>
      <c r="G71" s="39"/>
      <c r="H71" s="40"/>
      <c r="I71" s="333" t="s">
        <v>67</v>
      </c>
      <c r="J71" s="159"/>
      <c r="K71" s="129" t="s">
        <v>538</v>
      </c>
      <c r="L71" s="159"/>
      <c r="M71" s="65">
        <v>251</v>
      </c>
      <c r="N71" s="85">
        <v>4</v>
      </c>
      <c r="O71" s="80">
        <v>12</v>
      </c>
      <c r="P71" s="209" t="s">
        <v>446</v>
      </c>
      <c r="Q71" s="273">
        <v>116.3</v>
      </c>
      <c r="R71" s="271"/>
      <c r="S71" s="273">
        <v>0</v>
      </c>
      <c r="T71" s="273">
        <v>0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20.25">
      <c r="A72" s="9"/>
      <c r="B72" s="36"/>
      <c r="C72" s="37"/>
      <c r="D72" s="37"/>
      <c r="E72" s="38"/>
      <c r="F72" s="39"/>
      <c r="G72" s="39"/>
      <c r="H72" s="40"/>
      <c r="I72" s="61" t="s">
        <v>557</v>
      </c>
      <c r="J72" s="159"/>
      <c r="K72" s="407" t="s">
        <v>558</v>
      </c>
      <c r="L72" s="159"/>
      <c r="M72" s="65"/>
      <c r="N72" s="85"/>
      <c r="O72" s="80"/>
      <c r="P72" s="209"/>
      <c r="Q72" s="273">
        <f>Q73</f>
        <v>200</v>
      </c>
      <c r="R72" s="271"/>
      <c r="S72" s="273">
        <f t="shared" ref="S72:T72" si="20">S73</f>
        <v>0</v>
      </c>
      <c r="T72" s="273">
        <f t="shared" si="20"/>
        <v>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20.25">
      <c r="A73" s="9"/>
      <c r="B73" s="36"/>
      <c r="C73" s="37"/>
      <c r="D73" s="37"/>
      <c r="E73" s="38"/>
      <c r="F73" s="39"/>
      <c r="G73" s="39"/>
      <c r="H73" s="40"/>
      <c r="I73" s="23" t="s">
        <v>67</v>
      </c>
      <c r="J73" s="159"/>
      <c r="K73" s="407" t="s">
        <v>558</v>
      </c>
      <c r="L73" s="159"/>
      <c r="M73" s="65">
        <v>251</v>
      </c>
      <c r="N73" s="85">
        <v>5</v>
      </c>
      <c r="O73" s="80">
        <v>1</v>
      </c>
      <c r="P73" s="209" t="s">
        <v>446</v>
      </c>
      <c r="Q73" s="273">
        <v>200</v>
      </c>
      <c r="R73" s="271"/>
      <c r="S73" s="273">
        <v>0</v>
      </c>
      <c r="T73" s="273">
        <v>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60.75">
      <c r="A74" s="9"/>
      <c r="B74" s="36"/>
      <c r="C74" s="37"/>
      <c r="D74" s="37"/>
      <c r="E74" s="38"/>
      <c r="F74" s="39"/>
      <c r="G74" s="39"/>
      <c r="H74" s="40"/>
      <c r="I74" s="206" t="s">
        <v>91</v>
      </c>
      <c r="J74" s="159"/>
      <c r="K74" s="208" t="s">
        <v>92</v>
      </c>
      <c r="L74" s="159"/>
      <c r="M74" s="65"/>
      <c r="N74" s="85"/>
      <c r="O74" s="80"/>
      <c r="P74" s="209"/>
      <c r="Q74" s="273">
        <f>Q75</f>
        <v>180</v>
      </c>
      <c r="R74" s="271"/>
      <c r="S74" s="273">
        <f>S75</f>
        <v>0</v>
      </c>
      <c r="T74" s="273">
        <f>T75</f>
        <v>400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30.75">
      <c r="A75" s="9"/>
      <c r="B75" s="36"/>
      <c r="C75" s="37"/>
      <c r="D75" s="37"/>
      <c r="E75" s="38"/>
      <c r="F75" s="39"/>
      <c r="G75" s="39"/>
      <c r="H75" s="40"/>
      <c r="I75" s="23" t="s">
        <v>69</v>
      </c>
      <c r="J75" s="159"/>
      <c r="K75" s="208" t="s">
        <v>92</v>
      </c>
      <c r="L75" s="159"/>
      <c r="M75" s="65">
        <v>251</v>
      </c>
      <c r="N75" s="85">
        <v>4</v>
      </c>
      <c r="O75" s="80">
        <v>12</v>
      </c>
      <c r="P75" s="209" t="s">
        <v>82</v>
      </c>
      <c r="Q75" s="273">
        <v>180</v>
      </c>
      <c r="R75" s="271"/>
      <c r="S75" s="273">
        <v>0</v>
      </c>
      <c r="T75" s="273">
        <v>400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20.25">
      <c r="A76" s="9"/>
      <c r="B76" s="36"/>
      <c r="C76" s="37"/>
      <c r="D76" s="37"/>
      <c r="E76" s="38"/>
      <c r="F76" s="39"/>
      <c r="G76" s="39"/>
      <c r="H76" s="40"/>
      <c r="I76" s="306" t="s">
        <v>342</v>
      </c>
      <c r="J76" s="159"/>
      <c r="K76" s="307" t="s">
        <v>343</v>
      </c>
      <c r="L76" s="159"/>
      <c r="M76" s="65"/>
      <c r="N76" s="85"/>
      <c r="O76" s="80"/>
      <c r="P76" s="209"/>
      <c r="Q76" s="273">
        <f>Q78+Q77</f>
        <v>0</v>
      </c>
      <c r="R76" s="271"/>
      <c r="S76" s="273">
        <f t="shared" ref="S76:T76" si="21">S78+S77</f>
        <v>0</v>
      </c>
      <c r="T76" s="273">
        <f t="shared" si="21"/>
        <v>0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s="4" customFormat="1" ht="30.75">
      <c r="A77" s="9"/>
      <c r="B77" s="36"/>
      <c r="C77" s="37"/>
      <c r="D77" s="37"/>
      <c r="E77" s="38"/>
      <c r="F77" s="39"/>
      <c r="G77" s="39"/>
      <c r="H77" s="40"/>
      <c r="I77" s="132" t="s">
        <v>69</v>
      </c>
      <c r="J77" s="159"/>
      <c r="K77" s="307" t="s">
        <v>343</v>
      </c>
      <c r="L77" s="159"/>
      <c r="M77" s="65">
        <v>856</v>
      </c>
      <c r="N77" s="85">
        <v>1</v>
      </c>
      <c r="O77" s="80">
        <v>13</v>
      </c>
      <c r="P77" s="209" t="s">
        <v>82</v>
      </c>
      <c r="Q77" s="273"/>
      <c r="R77" s="271"/>
      <c r="S77" s="273"/>
      <c r="T77" s="273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s="4" customFormat="1" ht="30.75">
      <c r="A78" s="9"/>
      <c r="B78" s="36"/>
      <c r="C78" s="37"/>
      <c r="D78" s="37"/>
      <c r="E78" s="38"/>
      <c r="F78" s="39"/>
      <c r="G78" s="39"/>
      <c r="H78" s="40"/>
      <c r="I78" s="132" t="s">
        <v>69</v>
      </c>
      <c r="J78" s="159"/>
      <c r="K78" s="307" t="s">
        <v>343</v>
      </c>
      <c r="L78" s="159"/>
      <c r="M78" s="65">
        <v>251</v>
      </c>
      <c r="N78" s="85">
        <v>1</v>
      </c>
      <c r="O78" s="80">
        <v>13</v>
      </c>
      <c r="P78" s="209" t="s">
        <v>82</v>
      </c>
      <c r="Q78" s="273"/>
      <c r="R78" s="271"/>
      <c r="S78" s="273"/>
      <c r="T78" s="27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s="4" customFormat="1" ht="30.75">
      <c r="A79" s="9"/>
      <c r="B79" s="36"/>
      <c r="C79" s="37"/>
      <c r="D79" s="37"/>
      <c r="E79" s="38"/>
      <c r="F79" s="39"/>
      <c r="G79" s="39"/>
      <c r="H79" s="40"/>
      <c r="I79" s="23" t="s">
        <v>644</v>
      </c>
      <c r="J79" s="159"/>
      <c r="K79" s="360" t="s">
        <v>645</v>
      </c>
      <c r="L79" s="159"/>
      <c r="M79" s="65"/>
      <c r="N79" s="85"/>
      <c r="O79" s="80"/>
      <c r="P79" s="209"/>
      <c r="Q79" s="273">
        <f>Q80</f>
        <v>2502.8000000000002</v>
      </c>
      <c r="R79" s="271"/>
      <c r="S79" s="273">
        <f t="shared" ref="S79:T79" si="22">S80</f>
        <v>0</v>
      </c>
      <c r="T79" s="273">
        <f t="shared" si="22"/>
        <v>0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s="4" customFormat="1" ht="30.75">
      <c r="A80" s="9"/>
      <c r="B80" s="36"/>
      <c r="C80" s="37"/>
      <c r="D80" s="37"/>
      <c r="E80" s="38"/>
      <c r="F80" s="39"/>
      <c r="G80" s="39"/>
      <c r="H80" s="40"/>
      <c r="I80" s="132" t="s">
        <v>69</v>
      </c>
      <c r="J80" s="159"/>
      <c r="K80" s="425" t="s">
        <v>645</v>
      </c>
      <c r="L80" s="159"/>
      <c r="M80" s="65">
        <v>251</v>
      </c>
      <c r="N80" s="85">
        <v>1</v>
      </c>
      <c r="O80" s="80">
        <v>13</v>
      </c>
      <c r="P80" s="209" t="s">
        <v>82</v>
      </c>
      <c r="Q80" s="273">
        <v>2502.8000000000002</v>
      </c>
      <c r="R80" s="271"/>
      <c r="S80" s="273">
        <v>0</v>
      </c>
      <c r="T80" s="273">
        <v>0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20.25">
      <c r="A81" s="9"/>
      <c r="B81" s="36"/>
      <c r="C81" s="37"/>
      <c r="D81" s="37"/>
      <c r="E81" s="38"/>
      <c r="F81" s="39"/>
      <c r="G81" s="39"/>
      <c r="H81" s="40"/>
      <c r="I81" s="57" t="s">
        <v>42</v>
      </c>
      <c r="J81" s="91"/>
      <c r="K81" s="210" t="s">
        <v>90</v>
      </c>
      <c r="L81" s="91"/>
      <c r="M81" s="65"/>
      <c r="N81" s="66"/>
      <c r="O81" s="66"/>
      <c r="P81" s="67"/>
      <c r="Q81" s="273">
        <f>Q82+Q84</f>
        <v>293.2</v>
      </c>
      <c r="R81" s="271"/>
      <c r="S81" s="273">
        <f t="shared" ref="S81:T81" si="23">S82+S84</f>
        <v>370</v>
      </c>
      <c r="T81" s="273">
        <f t="shared" si="23"/>
        <v>370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.75">
      <c r="A82" s="9"/>
      <c r="B82" s="36"/>
      <c r="C82" s="37"/>
      <c r="D82" s="37"/>
      <c r="E82" s="38"/>
      <c r="F82" s="39"/>
      <c r="G82" s="39"/>
      <c r="H82" s="40"/>
      <c r="I82" s="206" t="s">
        <v>85</v>
      </c>
      <c r="J82" s="91"/>
      <c r="K82" s="208" t="s">
        <v>88</v>
      </c>
      <c r="L82" s="91"/>
      <c r="M82" s="65"/>
      <c r="N82" s="66"/>
      <c r="O82" s="66"/>
      <c r="P82" s="67"/>
      <c r="Q82" s="273">
        <f>Q83</f>
        <v>200</v>
      </c>
      <c r="R82" s="271"/>
      <c r="S82" s="273">
        <f>S83</f>
        <v>200</v>
      </c>
      <c r="T82" s="273">
        <f>T83</f>
        <v>200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45.75">
      <c r="A83" s="9"/>
      <c r="B83" s="36"/>
      <c r="C83" s="37"/>
      <c r="D83" s="37"/>
      <c r="E83" s="38"/>
      <c r="F83" s="39"/>
      <c r="G83" s="39"/>
      <c r="H83" s="40"/>
      <c r="I83" s="23" t="s">
        <v>86</v>
      </c>
      <c r="J83" s="91"/>
      <c r="K83" s="208" t="s">
        <v>88</v>
      </c>
      <c r="L83" s="91"/>
      <c r="M83" s="65">
        <v>251</v>
      </c>
      <c r="N83" s="66">
        <v>4</v>
      </c>
      <c r="O83" s="66">
        <v>5</v>
      </c>
      <c r="P83" s="67">
        <v>810</v>
      </c>
      <c r="Q83" s="273">
        <v>200</v>
      </c>
      <c r="R83" s="271"/>
      <c r="S83" s="273">
        <v>200</v>
      </c>
      <c r="T83" s="273">
        <v>200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30.75">
      <c r="A84" s="9"/>
      <c r="B84" s="36"/>
      <c r="C84" s="37"/>
      <c r="D84" s="37"/>
      <c r="E84" s="38"/>
      <c r="F84" s="39"/>
      <c r="G84" s="39"/>
      <c r="H84" s="40"/>
      <c r="I84" s="211" t="s">
        <v>87</v>
      </c>
      <c r="J84" s="91"/>
      <c r="K84" s="208" t="s">
        <v>89</v>
      </c>
      <c r="L84" s="91"/>
      <c r="M84" s="65"/>
      <c r="N84" s="66"/>
      <c r="O84" s="66"/>
      <c r="P84" s="67"/>
      <c r="Q84" s="273">
        <f>Q85</f>
        <v>93.2</v>
      </c>
      <c r="R84" s="271"/>
      <c r="S84" s="273">
        <f>S85</f>
        <v>170</v>
      </c>
      <c r="T84" s="273">
        <f>T85</f>
        <v>170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30.75">
      <c r="A85" s="9"/>
      <c r="B85" s="36"/>
      <c r="C85" s="37"/>
      <c r="D85" s="37"/>
      <c r="E85" s="38"/>
      <c r="F85" s="39"/>
      <c r="G85" s="39"/>
      <c r="H85" s="40"/>
      <c r="I85" s="23" t="s">
        <v>69</v>
      </c>
      <c r="J85" s="91"/>
      <c r="K85" s="208" t="s">
        <v>89</v>
      </c>
      <c r="L85" s="91"/>
      <c r="M85" s="65">
        <v>251</v>
      </c>
      <c r="N85" s="66">
        <v>4</v>
      </c>
      <c r="O85" s="66">
        <v>5</v>
      </c>
      <c r="P85" s="67">
        <v>240</v>
      </c>
      <c r="Q85" s="273">
        <v>93.2</v>
      </c>
      <c r="R85" s="271"/>
      <c r="S85" s="273">
        <v>170</v>
      </c>
      <c r="T85" s="273">
        <v>170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41.25" customHeight="1">
      <c r="A86" s="9"/>
      <c r="B86" s="36"/>
      <c r="C86" s="37"/>
      <c r="D86" s="37"/>
      <c r="E86" s="38"/>
      <c r="F86" s="39"/>
      <c r="G86" s="39"/>
      <c r="H86" s="40"/>
      <c r="I86" s="389" t="s">
        <v>526</v>
      </c>
      <c r="J86" s="390"/>
      <c r="K86" s="391" t="s">
        <v>527</v>
      </c>
      <c r="L86" s="390"/>
      <c r="M86" s="240"/>
      <c r="N86" s="241"/>
      <c r="O86" s="241"/>
      <c r="P86" s="242"/>
      <c r="Q86" s="272">
        <f>Q87</f>
        <v>3427.2</v>
      </c>
      <c r="R86" s="392"/>
      <c r="S86" s="272">
        <f t="shared" ref="S86:T87" si="24">S87</f>
        <v>152.30000000000001</v>
      </c>
      <c r="T86" s="272">
        <f t="shared" si="24"/>
        <v>152.30000000000001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30.75">
      <c r="A87" s="9"/>
      <c r="B87" s="36"/>
      <c r="C87" s="37"/>
      <c r="D87" s="37"/>
      <c r="E87" s="38"/>
      <c r="F87" s="39"/>
      <c r="G87" s="39"/>
      <c r="H87" s="40"/>
      <c r="I87" s="23" t="s">
        <v>528</v>
      </c>
      <c r="J87" s="91"/>
      <c r="K87" s="208" t="s">
        <v>529</v>
      </c>
      <c r="L87" s="91"/>
      <c r="M87" s="65"/>
      <c r="N87" s="66"/>
      <c r="O87" s="66"/>
      <c r="P87" s="67"/>
      <c r="Q87" s="273">
        <f>Q88</f>
        <v>3427.2</v>
      </c>
      <c r="R87" s="271"/>
      <c r="S87" s="273">
        <f t="shared" si="24"/>
        <v>152.30000000000001</v>
      </c>
      <c r="T87" s="273">
        <f t="shared" si="24"/>
        <v>152.30000000000001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20.25">
      <c r="A88" s="9"/>
      <c r="B88" s="36"/>
      <c r="C88" s="37"/>
      <c r="D88" s="37"/>
      <c r="E88" s="38"/>
      <c r="F88" s="39"/>
      <c r="G88" s="39"/>
      <c r="H88" s="40"/>
      <c r="I88" s="188" t="s">
        <v>64</v>
      </c>
      <c r="J88" s="91"/>
      <c r="K88" s="208" t="s">
        <v>529</v>
      </c>
      <c r="L88" s="91"/>
      <c r="M88" s="65">
        <v>251</v>
      </c>
      <c r="N88" s="66">
        <v>10</v>
      </c>
      <c r="O88" s="66">
        <v>3</v>
      </c>
      <c r="P88" s="186">
        <v>322</v>
      </c>
      <c r="Q88" s="273">
        <v>3427.2</v>
      </c>
      <c r="R88" s="271"/>
      <c r="S88" s="273">
        <v>152.30000000000001</v>
      </c>
      <c r="T88" s="273">
        <v>152.30000000000001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20.25">
      <c r="A89" s="9"/>
      <c r="B89" s="36"/>
      <c r="C89" s="37"/>
      <c r="D89" s="37"/>
      <c r="E89" s="38"/>
      <c r="F89" s="39"/>
      <c r="G89" s="39"/>
      <c r="H89" s="40"/>
      <c r="I89" s="182" t="s">
        <v>530</v>
      </c>
      <c r="J89" s="91"/>
      <c r="K89" s="391" t="s">
        <v>532</v>
      </c>
      <c r="L89" s="91"/>
      <c r="M89" s="65"/>
      <c r="N89" s="66"/>
      <c r="O89" s="66"/>
      <c r="P89" s="67"/>
      <c r="Q89" s="273">
        <f>Q90+Q92+Q94</f>
        <v>22444.699999999997</v>
      </c>
      <c r="R89" s="271"/>
      <c r="S89" s="273">
        <f t="shared" ref="S89:T89" si="25">S90+S92+S94</f>
        <v>0</v>
      </c>
      <c r="T89" s="273">
        <f t="shared" si="25"/>
        <v>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45.75">
      <c r="A90" s="9"/>
      <c r="B90" s="36"/>
      <c r="C90" s="37"/>
      <c r="D90" s="37"/>
      <c r="E90" s="38"/>
      <c r="F90" s="39"/>
      <c r="G90" s="39"/>
      <c r="H90" s="40"/>
      <c r="I90" s="61" t="s">
        <v>531</v>
      </c>
      <c r="J90" s="91"/>
      <c r="K90" s="186" t="s">
        <v>533</v>
      </c>
      <c r="L90" s="91"/>
      <c r="M90" s="65"/>
      <c r="N90" s="66"/>
      <c r="O90" s="66"/>
      <c r="P90" s="67"/>
      <c r="Q90" s="273">
        <f>Q91</f>
        <v>17486.099999999999</v>
      </c>
      <c r="R90" s="271"/>
      <c r="S90" s="273">
        <f t="shared" ref="S90:T90" si="26">S91</f>
        <v>0</v>
      </c>
      <c r="T90" s="273">
        <f t="shared" si="26"/>
        <v>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20.25">
      <c r="A91" s="9"/>
      <c r="B91" s="36"/>
      <c r="C91" s="37"/>
      <c r="D91" s="37"/>
      <c r="E91" s="38"/>
      <c r="F91" s="39"/>
      <c r="G91" s="39"/>
      <c r="H91" s="40"/>
      <c r="I91" s="104" t="s">
        <v>134</v>
      </c>
      <c r="J91" s="91"/>
      <c r="K91" s="186" t="s">
        <v>533</v>
      </c>
      <c r="L91" s="91"/>
      <c r="M91" s="65">
        <v>275</v>
      </c>
      <c r="N91" s="66">
        <v>7</v>
      </c>
      <c r="O91" s="66">
        <v>2</v>
      </c>
      <c r="P91" s="67">
        <v>612</v>
      </c>
      <c r="Q91" s="273">
        <v>17486.099999999999</v>
      </c>
      <c r="R91" s="271"/>
      <c r="S91" s="273">
        <v>0</v>
      </c>
      <c r="T91" s="273">
        <v>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60.75">
      <c r="A92" s="9"/>
      <c r="B92" s="36"/>
      <c r="C92" s="37"/>
      <c r="D92" s="37"/>
      <c r="E92" s="38"/>
      <c r="F92" s="39"/>
      <c r="G92" s="39"/>
      <c r="H92" s="40"/>
      <c r="I92" s="61" t="s">
        <v>534</v>
      </c>
      <c r="J92" s="91"/>
      <c r="K92" s="186" t="s">
        <v>533</v>
      </c>
      <c r="L92" s="91"/>
      <c r="M92" s="65"/>
      <c r="N92" s="66"/>
      <c r="O92" s="66"/>
      <c r="P92" s="67"/>
      <c r="Q92" s="273">
        <f>Q93</f>
        <v>2840.3</v>
      </c>
      <c r="R92" s="271"/>
      <c r="S92" s="273">
        <f t="shared" ref="S92:T92" si="27">S93</f>
        <v>0</v>
      </c>
      <c r="T92" s="273">
        <f t="shared" si="27"/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20.25">
      <c r="A93" s="9"/>
      <c r="B93" s="36"/>
      <c r="C93" s="37"/>
      <c r="D93" s="37"/>
      <c r="E93" s="38"/>
      <c r="F93" s="39"/>
      <c r="G93" s="39"/>
      <c r="H93" s="40"/>
      <c r="I93" s="104" t="s">
        <v>134</v>
      </c>
      <c r="J93" s="91"/>
      <c r="K93" s="186" t="s">
        <v>533</v>
      </c>
      <c r="L93" s="91"/>
      <c r="M93" s="65">
        <v>256</v>
      </c>
      <c r="N93" s="66">
        <v>8</v>
      </c>
      <c r="O93" s="66">
        <v>1</v>
      </c>
      <c r="P93" s="67">
        <v>622</v>
      </c>
      <c r="Q93" s="273">
        <v>2840.3</v>
      </c>
      <c r="R93" s="271"/>
      <c r="S93" s="273">
        <v>0</v>
      </c>
      <c r="T93" s="273">
        <v>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45.75">
      <c r="A94" s="9"/>
      <c r="B94" s="36"/>
      <c r="C94" s="37"/>
      <c r="D94" s="37"/>
      <c r="E94" s="38"/>
      <c r="F94" s="39"/>
      <c r="G94" s="39"/>
      <c r="H94" s="40"/>
      <c r="I94" s="61" t="s">
        <v>535</v>
      </c>
      <c r="J94" s="91"/>
      <c r="K94" s="186" t="s">
        <v>533</v>
      </c>
      <c r="L94" s="91"/>
      <c r="M94" s="65"/>
      <c r="N94" s="66"/>
      <c r="O94" s="66"/>
      <c r="P94" s="67"/>
      <c r="Q94" s="273">
        <f>Q96+Q95</f>
        <v>2118.3000000000002</v>
      </c>
      <c r="R94" s="271"/>
      <c r="S94" s="273">
        <f t="shared" ref="S94:T94" si="28">S96+S95</f>
        <v>0</v>
      </c>
      <c r="T94" s="273">
        <f t="shared" si="28"/>
        <v>0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20.25">
      <c r="A95" s="9"/>
      <c r="B95" s="36"/>
      <c r="C95" s="37"/>
      <c r="D95" s="37"/>
      <c r="E95" s="38"/>
      <c r="F95" s="39"/>
      <c r="G95" s="39"/>
      <c r="H95" s="40"/>
      <c r="I95" s="61" t="s">
        <v>67</v>
      </c>
      <c r="J95" s="91"/>
      <c r="K95" s="186" t="s">
        <v>533</v>
      </c>
      <c r="L95" s="91"/>
      <c r="M95" s="65">
        <v>251</v>
      </c>
      <c r="N95" s="66">
        <v>11</v>
      </c>
      <c r="O95" s="66">
        <v>2</v>
      </c>
      <c r="P95" s="67">
        <v>410</v>
      </c>
      <c r="Q95" s="273">
        <v>0</v>
      </c>
      <c r="R95" s="271"/>
      <c r="S95" s="273">
        <v>0</v>
      </c>
      <c r="T95" s="273">
        <v>0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64.5" customHeight="1">
      <c r="A96" s="9"/>
      <c r="B96" s="36"/>
      <c r="C96" s="37"/>
      <c r="D96" s="37"/>
      <c r="E96" s="38"/>
      <c r="F96" s="39"/>
      <c r="G96" s="39"/>
      <c r="H96" s="40"/>
      <c r="I96" s="446" t="s">
        <v>646</v>
      </c>
      <c r="J96" s="91"/>
      <c r="K96" s="186" t="s">
        <v>533</v>
      </c>
      <c r="L96" s="91"/>
      <c r="M96" s="65">
        <v>275</v>
      </c>
      <c r="N96" s="66">
        <v>11</v>
      </c>
      <c r="O96" s="66">
        <v>2</v>
      </c>
      <c r="P96" s="67">
        <v>460</v>
      </c>
      <c r="Q96" s="273">
        <v>2118.3000000000002</v>
      </c>
      <c r="R96" s="271"/>
      <c r="S96" s="273">
        <v>0</v>
      </c>
      <c r="T96" s="273">
        <v>0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</row>
    <row r="97" spans="1:81" ht="30">
      <c r="A97" s="9"/>
      <c r="B97" s="36"/>
      <c r="C97" s="37"/>
      <c r="D97" s="37"/>
      <c r="E97" s="38"/>
      <c r="F97" s="39"/>
      <c r="G97" s="39"/>
      <c r="H97" s="40"/>
      <c r="I97" s="68" t="s">
        <v>35</v>
      </c>
      <c r="J97" s="159"/>
      <c r="K97" s="159" t="s">
        <v>106</v>
      </c>
      <c r="L97" s="159"/>
      <c r="M97" s="65"/>
      <c r="N97" s="66"/>
      <c r="O97" s="66"/>
      <c r="P97" s="67"/>
      <c r="Q97" s="273">
        <f>Q98+Q108+Q112+Q121</f>
        <v>2858</v>
      </c>
      <c r="R97" s="271"/>
      <c r="S97" s="273">
        <f t="shared" ref="S97:T97" si="29">S98+S108+S112+S121</f>
        <v>2847.3999999999996</v>
      </c>
      <c r="T97" s="273">
        <f t="shared" si="29"/>
        <v>2847.3999999999996</v>
      </c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</row>
    <row r="98" spans="1:81" ht="30.75">
      <c r="A98" s="9"/>
      <c r="B98" s="36"/>
      <c r="C98" s="37"/>
      <c r="D98" s="37"/>
      <c r="E98" s="38"/>
      <c r="F98" s="39"/>
      <c r="G98" s="39"/>
      <c r="H98" s="40"/>
      <c r="I98" s="57" t="s">
        <v>99</v>
      </c>
      <c r="J98" s="159"/>
      <c r="K98" s="159" t="s">
        <v>105</v>
      </c>
      <c r="L98" s="159"/>
      <c r="M98" s="84"/>
      <c r="N98" s="85"/>
      <c r="O98" s="80"/>
      <c r="P98" s="86"/>
      <c r="Q98" s="273">
        <f>Q99+Q105</f>
        <v>819.40000000000009</v>
      </c>
      <c r="R98" s="271"/>
      <c r="S98" s="273">
        <f>S99+S105</f>
        <v>827.6</v>
      </c>
      <c r="T98" s="273">
        <f>T99+T105</f>
        <v>827.6</v>
      </c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</row>
    <row r="99" spans="1:81" ht="30">
      <c r="A99" s="9"/>
      <c r="B99" s="36"/>
      <c r="C99" s="37"/>
      <c r="D99" s="37"/>
      <c r="E99" s="38"/>
      <c r="F99" s="39"/>
      <c r="G99" s="39"/>
      <c r="H99" s="40"/>
      <c r="I99" s="68" t="s">
        <v>100</v>
      </c>
      <c r="J99" s="159"/>
      <c r="K99" s="159" t="s">
        <v>103</v>
      </c>
      <c r="L99" s="159"/>
      <c r="M99" s="84"/>
      <c r="N99" s="85"/>
      <c r="O99" s="80"/>
      <c r="P99" s="86"/>
      <c r="Q99" s="273">
        <f>Q100+Q101+Q102+Q103+Q104</f>
        <v>776.80000000000007</v>
      </c>
      <c r="R99" s="271"/>
      <c r="S99" s="273">
        <f t="shared" ref="S99:T99" si="30">S100+S101+S102+S103+S104</f>
        <v>770</v>
      </c>
      <c r="T99" s="273">
        <f t="shared" si="30"/>
        <v>770</v>
      </c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</row>
    <row r="100" spans="1:81" ht="30">
      <c r="A100" s="9"/>
      <c r="B100" s="36"/>
      <c r="C100" s="37"/>
      <c r="D100" s="37"/>
      <c r="E100" s="38"/>
      <c r="F100" s="39"/>
      <c r="G100" s="39"/>
      <c r="H100" s="40"/>
      <c r="I100" s="68" t="s">
        <v>69</v>
      </c>
      <c r="J100" s="159"/>
      <c r="K100" s="159" t="s">
        <v>103</v>
      </c>
      <c r="L100" s="159"/>
      <c r="M100" s="84">
        <v>251</v>
      </c>
      <c r="N100" s="85">
        <v>10</v>
      </c>
      <c r="O100" s="80">
        <v>3</v>
      </c>
      <c r="P100" s="86">
        <v>240</v>
      </c>
      <c r="Q100" s="273">
        <v>1.1000000000000001</v>
      </c>
      <c r="R100" s="271"/>
      <c r="S100" s="273">
        <v>10</v>
      </c>
      <c r="T100" s="273">
        <v>10</v>
      </c>
    </row>
    <row r="101" spans="1:81" ht="30">
      <c r="A101" s="9"/>
      <c r="B101" s="36"/>
      <c r="C101" s="37"/>
      <c r="D101" s="37"/>
      <c r="E101" s="38"/>
      <c r="F101" s="39"/>
      <c r="G101" s="39"/>
      <c r="H101" s="40"/>
      <c r="I101" s="68" t="s">
        <v>101</v>
      </c>
      <c r="J101" s="159"/>
      <c r="K101" s="159" t="s">
        <v>103</v>
      </c>
      <c r="L101" s="159"/>
      <c r="M101" s="84">
        <v>251</v>
      </c>
      <c r="N101" s="85">
        <v>10</v>
      </c>
      <c r="O101" s="80">
        <v>3</v>
      </c>
      <c r="P101" s="86">
        <v>321</v>
      </c>
      <c r="Q101" s="273">
        <v>209.8</v>
      </c>
      <c r="R101" s="271"/>
      <c r="S101" s="273">
        <v>250</v>
      </c>
      <c r="T101" s="273">
        <v>250</v>
      </c>
    </row>
    <row r="102" spans="1:81" ht="30">
      <c r="A102" s="9"/>
      <c r="B102" s="36"/>
      <c r="C102" s="37"/>
      <c r="D102" s="37"/>
      <c r="E102" s="38"/>
      <c r="F102" s="39"/>
      <c r="G102" s="39"/>
      <c r="H102" s="40"/>
      <c r="I102" s="68" t="s">
        <v>69</v>
      </c>
      <c r="J102" s="159"/>
      <c r="K102" s="159" t="s">
        <v>103</v>
      </c>
      <c r="L102" s="159"/>
      <c r="M102" s="84">
        <v>256</v>
      </c>
      <c r="N102" s="85">
        <v>10</v>
      </c>
      <c r="O102" s="80">
        <v>3</v>
      </c>
      <c r="P102" s="86">
        <v>240</v>
      </c>
      <c r="Q102" s="273">
        <v>5.3</v>
      </c>
      <c r="R102" s="271"/>
      <c r="S102" s="273">
        <v>10</v>
      </c>
      <c r="T102" s="273">
        <v>10</v>
      </c>
    </row>
    <row r="103" spans="1:81" ht="30">
      <c r="A103" s="9"/>
      <c r="B103" s="36"/>
      <c r="C103" s="37"/>
      <c r="D103" s="37"/>
      <c r="E103" s="38"/>
      <c r="F103" s="39"/>
      <c r="G103" s="39"/>
      <c r="H103" s="40"/>
      <c r="I103" s="68" t="s">
        <v>101</v>
      </c>
      <c r="J103" s="159"/>
      <c r="K103" s="159" t="s">
        <v>103</v>
      </c>
      <c r="L103" s="159"/>
      <c r="M103" s="84">
        <v>256</v>
      </c>
      <c r="N103" s="85">
        <v>10</v>
      </c>
      <c r="O103" s="80">
        <v>3</v>
      </c>
      <c r="P103" s="86">
        <v>321</v>
      </c>
      <c r="Q103" s="273">
        <v>560.6</v>
      </c>
      <c r="R103" s="271"/>
      <c r="S103" s="273">
        <v>500</v>
      </c>
      <c r="T103" s="273">
        <v>500</v>
      </c>
    </row>
    <row r="104" spans="1:81" ht="30">
      <c r="A104" s="9"/>
      <c r="B104" s="36"/>
      <c r="C104" s="37"/>
      <c r="D104" s="37"/>
      <c r="E104" s="38"/>
      <c r="F104" s="39"/>
      <c r="G104" s="39"/>
      <c r="H104" s="40"/>
      <c r="I104" s="68" t="s">
        <v>101</v>
      </c>
      <c r="J104" s="159"/>
      <c r="K104" s="159" t="s">
        <v>103</v>
      </c>
      <c r="L104" s="159"/>
      <c r="M104" s="84">
        <v>256</v>
      </c>
      <c r="N104" s="85">
        <v>10</v>
      </c>
      <c r="O104" s="80">
        <v>3</v>
      </c>
      <c r="P104" s="86">
        <v>622</v>
      </c>
      <c r="Q104" s="273">
        <v>0</v>
      </c>
      <c r="R104" s="271"/>
      <c r="S104" s="273">
        <v>0</v>
      </c>
      <c r="T104" s="273">
        <v>0</v>
      </c>
    </row>
    <row r="105" spans="1:81" ht="30">
      <c r="A105" s="9"/>
      <c r="B105" s="36"/>
      <c r="C105" s="37"/>
      <c r="D105" s="37"/>
      <c r="E105" s="38"/>
      <c r="F105" s="39"/>
      <c r="G105" s="39"/>
      <c r="H105" s="40"/>
      <c r="I105" s="68" t="s">
        <v>102</v>
      </c>
      <c r="J105" s="159"/>
      <c r="K105" s="159" t="s">
        <v>104</v>
      </c>
      <c r="L105" s="159"/>
      <c r="M105" s="84"/>
      <c r="N105" s="85"/>
      <c r="O105" s="80"/>
      <c r="P105" s="86"/>
      <c r="Q105" s="273">
        <f>Q106+Q107</f>
        <v>42.599999999999994</v>
      </c>
      <c r="R105" s="271"/>
      <c r="S105" s="273">
        <f>S106+S107</f>
        <v>57.599999999999994</v>
      </c>
      <c r="T105" s="273">
        <f>T106+T107</f>
        <v>57.599999999999994</v>
      </c>
    </row>
    <row r="106" spans="1:81" ht="30">
      <c r="A106" s="9"/>
      <c r="B106" s="36"/>
      <c r="C106" s="37"/>
      <c r="D106" s="37"/>
      <c r="E106" s="38"/>
      <c r="F106" s="39"/>
      <c r="G106" s="39"/>
      <c r="H106" s="40"/>
      <c r="I106" s="68" t="s">
        <v>69</v>
      </c>
      <c r="J106" s="159"/>
      <c r="K106" s="159" t="s">
        <v>104</v>
      </c>
      <c r="L106" s="159"/>
      <c r="M106" s="84">
        <v>251</v>
      </c>
      <c r="N106" s="85">
        <v>10</v>
      </c>
      <c r="O106" s="80">
        <v>3</v>
      </c>
      <c r="P106" s="86">
        <v>240</v>
      </c>
      <c r="Q106" s="273">
        <v>10.199999999999999</v>
      </c>
      <c r="R106" s="271"/>
      <c r="S106" s="273">
        <v>9.1999999999999993</v>
      </c>
      <c r="T106" s="273">
        <v>9.1999999999999993</v>
      </c>
    </row>
    <row r="107" spans="1:81" ht="30">
      <c r="A107" s="9"/>
      <c r="B107" s="36"/>
      <c r="C107" s="37"/>
      <c r="D107" s="37"/>
      <c r="E107" s="38"/>
      <c r="F107" s="39"/>
      <c r="G107" s="39"/>
      <c r="H107" s="40"/>
      <c r="I107" s="68" t="s">
        <v>101</v>
      </c>
      <c r="J107" s="159"/>
      <c r="K107" s="159" t="s">
        <v>104</v>
      </c>
      <c r="L107" s="159"/>
      <c r="M107" s="84">
        <v>251</v>
      </c>
      <c r="N107" s="85">
        <v>10</v>
      </c>
      <c r="O107" s="80">
        <v>3</v>
      </c>
      <c r="P107" s="86">
        <v>321</v>
      </c>
      <c r="Q107" s="273">
        <v>32.4</v>
      </c>
      <c r="R107" s="271"/>
      <c r="S107" s="273">
        <v>48.4</v>
      </c>
      <c r="T107" s="273">
        <v>48.4</v>
      </c>
    </row>
    <row r="108" spans="1:81" ht="31.5" customHeight="1">
      <c r="A108" s="9"/>
      <c r="B108" s="36"/>
      <c r="C108" s="37"/>
      <c r="D108" s="37"/>
      <c r="E108" s="38"/>
      <c r="F108" s="39"/>
      <c r="G108" s="39"/>
      <c r="H108" s="40"/>
      <c r="I108" s="57" t="s">
        <v>43</v>
      </c>
      <c r="J108" s="159"/>
      <c r="K108" s="159" t="s">
        <v>107</v>
      </c>
      <c r="L108" s="159"/>
      <c r="M108" s="84"/>
      <c r="N108" s="85"/>
      <c r="O108" s="80"/>
      <c r="P108" s="86"/>
      <c r="Q108" s="273">
        <f>Q109</f>
        <v>1604.9</v>
      </c>
      <c r="R108" s="271"/>
      <c r="S108" s="273">
        <f>S109</f>
        <v>1563.6</v>
      </c>
      <c r="T108" s="273">
        <f>T109</f>
        <v>1563.6</v>
      </c>
    </row>
    <row r="109" spans="1:81" ht="31.5" customHeight="1">
      <c r="A109" s="9"/>
      <c r="B109" s="36"/>
      <c r="C109" s="37"/>
      <c r="D109" s="37"/>
      <c r="E109" s="38"/>
      <c r="F109" s="39"/>
      <c r="G109" s="39"/>
      <c r="H109" s="40"/>
      <c r="I109" s="68" t="s">
        <v>108</v>
      </c>
      <c r="J109" s="159"/>
      <c r="K109" s="159" t="s">
        <v>109</v>
      </c>
      <c r="L109" s="159"/>
      <c r="M109" s="84"/>
      <c r="N109" s="85"/>
      <c r="O109" s="80"/>
      <c r="P109" s="86"/>
      <c r="Q109" s="273">
        <f>Q111+Q110</f>
        <v>1604.9</v>
      </c>
      <c r="R109" s="271"/>
      <c r="S109" s="273">
        <f t="shared" ref="S109:T109" si="31">S111+S110</f>
        <v>1563.6</v>
      </c>
      <c r="T109" s="273">
        <f t="shared" si="31"/>
        <v>1563.6</v>
      </c>
    </row>
    <row r="110" spans="1:81" ht="31.5" customHeight="1">
      <c r="A110" s="9"/>
      <c r="B110" s="36"/>
      <c r="C110" s="37"/>
      <c r="D110" s="37"/>
      <c r="E110" s="38"/>
      <c r="F110" s="39"/>
      <c r="G110" s="39"/>
      <c r="H110" s="40"/>
      <c r="I110" s="68" t="s">
        <v>69</v>
      </c>
      <c r="J110" s="159"/>
      <c r="K110" s="159" t="s">
        <v>109</v>
      </c>
      <c r="L110" s="159"/>
      <c r="M110" s="84">
        <v>251</v>
      </c>
      <c r="N110" s="85">
        <v>10</v>
      </c>
      <c r="O110" s="80">
        <v>1</v>
      </c>
      <c r="P110" s="86">
        <v>240</v>
      </c>
      <c r="Q110" s="273">
        <v>10.5</v>
      </c>
      <c r="R110" s="271"/>
      <c r="S110" s="273">
        <v>12</v>
      </c>
      <c r="T110" s="273">
        <v>12</v>
      </c>
    </row>
    <row r="111" spans="1:81" ht="31.5" customHeight="1">
      <c r="A111" s="9"/>
      <c r="B111" s="36"/>
      <c r="C111" s="37"/>
      <c r="D111" s="37"/>
      <c r="E111" s="38"/>
      <c r="F111" s="39"/>
      <c r="G111" s="39"/>
      <c r="H111" s="40"/>
      <c r="I111" s="68" t="s">
        <v>101</v>
      </c>
      <c r="J111" s="159"/>
      <c r="K111" s="159" t="s">
        <v>109</v>
      </c>
      <c r="L111" s="159"/>
      <c r="M111" s="84">
        <v>251</v>
      </c>
      <c r="N111" s="85">
        <v>10</v>
      </c>
      <c r="O111" s="80">
        <v>1</v>
      </c>
      <c r="P111" s="86">
        <v>321</v>
      </c>
      <c r="Q111" s="273">
        <v>1594.4</v>
      </c>
      <c r="R111" s="271"/>
      <c r="S111" s="273">
        <v>1551.6</v>
      </c>
      <c r="T111" s="273">
        <v>1551.6</v>
      </c>
    </row>
    <row r="112" spans="1:81" ht="51.75" customHeight="1">
      <c r="A112" s="9"/>
      <c r="B112" s="36"/>
      <c r="C112" s="37"/>
      <c r="D112" s="37"/>
      <c r="E112" s="38"/>
      <c r="F112" s="39"/>
      <c r="G112" s="39"/>
      <c r="H112" s="40"/>
      <c r="I112" s="57" t="s">
        <v>44</v>
      </c>
      <c r="J112" s="159"/>
      <c r="K112" s="159" t="s">
        <v>118</v>
      </c>
      <c r="L112" s="159"/>
      <c r="M112" s="84"/>
      <c r="N112" s="85"/>
      <c r="O112" s="80"/>
      <c r="P112" s="86"/>
      <c r="Q112" s="273">
        <f>Q113+Q115+Q117+Q119</f>
        <v>91.5</v>
      </c>
      <c r="R112" s="271"/>
      <c r="S112" s="273">
        <f>S113+S115+S117+S119</f>
        <v>114</v>
      </c>
      <c r="T112" s="273">
        <f>T113+T115+T117+T119</f>
        <v>114</v>
      </c>
    </row>
    <row r="113" spans="1:20" ht="39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110</v>
      </c>
      <c r="J113" s="159"/>
      <c r="K113" s="159" t="s">
        <v>114</v>
      </c>
      <c r="L113" s="159"/>
      <c r="M113" s="84"/>
      <c r="N113" s="85"/>
      <c r="O113" s="80"/>
      <c r="P113" s="86"/>
      <c r="Q113" s="273">
        <f>Q114</f>
        <v>27.5</v>
      </c>
      <c r="R113" s="271"/>
      <c r="S113" s="273">
        <f>S114</f>
        <v>40</v>
      </c>
      <c r="T113" s="273">
        <f>T114</f>
        <v>40</v>
      </c>
    </row>
    <row r="114" spans="1:20" ht="40.5" customHeight="1">
      <c r="A114" s="9"/>
      <c r="B114" s="36"/>
      <c r="C114" s="37"/>
      <c r="D114" s="37"/>
      <c r="E114" s="38"/>
      <c r="F114" s="39"/>
      <c r="G114" s="39"/>
      <c r="H114" s="40"/>
      <c r="I114" s="68" t="s">
        <v>69</v>
      </c>
      <c r="J114" s="159"/>
      <c r="K114" s="159" t="s">
        <v>114</v>
      </c>
      <c r="L114" s="159"/>
      <c r="M114" s="84">
        <v>256</v>
      </c>
      <c r="N114" s="85">
        <v>10</v>
      </c>
      <c r="O114" s="80">
        <v>6</v>
      </c>
      <c r="P114" s="86">
        <v>240</v>
      </c>
      <c r="Q114" s="273">
        <v>27.5</v>
      </c>
      <c r="R114" s="271"/>
      <c r="S114" s="273">
        <v>40</v>
      </c>
      <c r="T114" s="273">
        <v>40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111</v>
      </c>
      <c r="J115" s="159"/>
      <c r="K115" s="159" t="s">
        <v>115</v>
      </c>
      <c r="L115" s="159"/>
      <c r="M115" s="84"/>
      <c r="N115" s="85"/>
      <c r="O115" s="80"/>
      <c r="P115" s="86"/>
      <c r="Q115" s="273">
        <f>Q116</f>
        <v>30</v>
      </c>
      <c r="R115" s="271"/>
      <c r="S115" s="273">
        <f>S116</f>
        <v>40</v>
      </c>
      <c r="T115" s="273">
        <f>T116</f>
        <v>40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69</v>
      </c>
      <c r="J116" s="159"/>
      <c r="K116" s="159" t="s">
        <v>115</v>
      </c>
      <c r="L116" s="159"/>
      <c r="M116" s="84">
        <v>256</v>
      </c>
      <c r="N116" s="85">
        <v>10</v>
      </c>
      <c r="O116" s="80">
        <v>6</v>
      </c>
      <c r="P116" s="86">
        <v>240</v>
      </c>
      <c r="Q116" s="273">
        <v>30</v>
      </c>
      <c r="R116" s="271"/>
      <c r="S116" s="273">
        <v>40</v>
      </c>
      <c r="T116" s="273">
        <v>40</v>
      </c>
    </row>
    <row r="117" spans="1:20" ht="51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112</v>
      </c>
      <c r="J117" s="159"/>
      <c r="K117" s="159" t="s">
        <v>116</v>
      </c>
      <c r="L117" s="159"/>
      <c r="M117" s="84"/>
      <c r="N117" s="85"/>
      <c r="O117" s="80"/>
      <c r="P117" s="86"/>
      <c r="Q117" s="273">
        <f>Q118</f>
        <v>20</v>
      </c>
      <c r="R117" s="271"/>
      <c r="S117" s="273">
        <f>S118</f>
        <v>20</v>
      </c>
      <c r="T117" s="273">
        <f>T118</f>
        <v>20</v>
      </c>
    </row>
    <row r="118" spans="1:20" ht="51.75" customHeight="1">
      <c r="A118" s="9"/>
      <c r="B118" s="36"/>
      <c r="C118" s="37"/>
      <c r="D118" s="37"/>
      <c r="E118" s="38"/>
      <c r="F118" s="39"/>
      <c r="G118" s="39"/>
      <c r="H118" s="40"/>
      <c r="I118" s="68" t="s">
        <v>69</v>
      </c>
      <c r="J118" s="159"/>
      <c r="K118" s="159" t="s">
        <v>116</v>
      </c>
      <c r="L118" s="159"/>
      <c r="M118" s="84">
        <v>256</v>
      </c>
      <c r="N118" s="85">
        <v>10</v>
      </c>
      <c r="O118" s="80">
        <v>6</v>
      </c>
      <c r="P118" s="86">
        <v>240</v>
      </c>
      <c r="Q118" s="273">
        <v>20</v>
      </c>
      <c r="R118" s="271"/>
      <c r="S118" s="273">
        <v>20</v>
      </c>
      <c r="T118" s="273">
        <v>20</v>
      </c>
    </row>
    <row r="119" spans="1:20" ht="51.75" customHeight="1">
      <c r="A119" s="9"/>
      <c r="B119" s="36"/>
      <c r="C119" s="37"/>
      <c r="D119" s="37"/>
      <c r="E119" s="38"/>
      <c r="F119" s="39"/>
      <c r="G119" s="39"/>
      <c r="H119" s="40"/>
      <c r="I119" s="68" t="s">
        <v>113</v>
      </c>
      <c r="J119" s="159"/>
      <c r="K119" s="159" t="s">
        <v>117</v>
      </c>
      <c r="L119" s="159"/>
      <c r="M119" s="84"/>
      <c r="N119" s="85"/>
      <c r="O119" s="80"/>
      <c r="P119" s="86"/>
      <c r="Q119" s="273">
        <f>Q120</f>
        <v>14</v>
      </c>
      <c r="R119" s="271"/>
      <c r="S119" s="273">
        <f>S120</f>
        <v>14</v>
      </c>
      <c r="T119" s="273">
        <f>T120</f>
        <v>14</v>
      </c>
    </row>
    <row r="120" spans="1:20" ht="51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69</v>
      </c>
      <c r="J120" s="159"/>
      <c r="K120" s="159" t="s">
        <v>117</v>
      </c>
      <c r="L120" s="159"/>
      <c r="M120" s="84">
        <v>256</v>
      </c>
      <c r="N120" s="85">
        <v>10</v>
      </c>
      <c r="O120" s="80">
        <v>6</v>
      </c>
      <c r="P120" s="86">
        <v>240</v>
      </c>
      <c r="Q120" s="273">
        <v>14</v>
      </c>
      <c r="R120" s="271"/>
      <c r="S120" s="273">
        <v>14</v>
      </c>
      <c r="T120" s="273">
        <v>14</v>
      </c>
    </row>
    <row r="121" spans="1:20" ht="39.75" customHeight="1">
      <c r="A121" s="9"/>
      <c r="B121" s="36"/>
      <c r="C121" s="37"/>
      <c r="D121" s="37"/>
      <c r="E121" s="38"/>
      <c r="F121" s="39"/>
      <c r="G121" s="39"/>
      <c r="H121" s="40"/>
      <c r="I121" s="57" t="s">
        <v>32</v>
      </c>
      <c r="J121" s="472" t="s">
        <v>125</v>
      </c>
      <c r="K121" s="472"/>
      <c r="L121" s="472"/>
      <c r="M121" s="65"/>
      <c r="N121" s="66"/>
      <c r="O121" s="66"/>
      <c r="P121" s="67"/>
      <c r="Q121" s="274">
        <f>Q122+Q124+Q126</f>
        <v>342.2</v>
      </c>
      <c r="R121" s="275"/>
      <c r="S121" s="274">
        <f>S122+S124+S126</f>
        <v>342.2</v>
      </c>
      <c r="T121" s="274">
        <f>T122+T124+T126</f>
        <v>342.2</v>
      </c>
    </row>
    <row r="122" spans="1:20" ht="39.75" customHeight="1">
      <c r="A122" s="9"/>
      <c r="B122" s="36"/>
      <c r="C122" s="37"/>
      <c r="D122" s="37"/>
      <c r="E122" s="38"/>
      <c r="F122" s="39"/>
      <c r="G122" s="39"/>
      <c r="H122" s="40"/>
      <c r="I122" s="68" t="s">
        <v>119</v>
      </c>
      <c r="J122" s="159" t="s">
        <v>122</v>
      </c>
      <c r="K122" s="159" t="s">
        <v>122</v>
      </c>
      <c r="L122" s="159" t="s">
        <v>122</v>
      </c>
      <c r="M122" s="213"/>
      <c r="N122" s="214"/>
      <c r="O122" s="215"/>
      <c r="P122" s="216"/>
      <c r="Q122" s="277">
        <f>Q123</f>
        <v>152.6</v>
      </c>
      <c r="R122" s="275"/>
      <c r="S122" s="277">
        <f>S123</f>
        <v>152.6</v>
      </c>
      <c r="T122" s="277">
        <f>T123</f>
        <v>152.6</v>
      </c>
    </row>
    <row r="123" spans="1:20" ht="39.75" customHeight="1">
      <c r="A123" s="9"/>
      <c r="B123" s="36"/>
      <c r="C123" s="37"/>
      <c r="D123" s="37"/>
      <c r="E123" s="38"/>
      <c r="F123" s="39"/>
      <c r="G123" s="39"/>
      <c r="H123" s="40"/>
      <c r="I123" s="68" t="s">
        <v>69</v>
      </c>
      <c r="J123" s="159" t="s">
        <v>122</v>
      </c>
      <c r="K123" s="159" t="s">
        <v>122</v>
      </c>
      <c r="L123" s="159" t="s">
        <v>122</v>
      </c>
      <c r="M123" s="65">
        <v>256</v>
      </c>
      <c r="N123" s="66">
        <v>10</v>
      </c>
      <c r="O123" s="80">
        <v>6</v>
      </c>
      <c r="P123" s="67">
        <v>240</v>
      </c>
      <c r="Q123" s="277">
        <v>152.6</v>
      </c>
      <c r="R123" s="275"/>
      <c r="S123" s="277">
        <v>152.6</v>
      </c>
      <c r="T123" s="277">
        <v>152.6</v>
      </c>
    </row>
    <row r="124" spans="1:20" ht="39.75" customHeight="1">
      <c r="A124" s="9"/>
      <c r="B124" s="36"/>
      <c r="C124" s="37"/>
      <c r="D124" s="37"/>
      <c r="E124" s="38"/>
      <c r="F124" s="39"/>
      <c r="G124" s="39"/>
      <c r="H124" s="40"/>
      <c r="I124" s="68" t="s">
        <v>120</v>
      </c>
      <c r="J124" s="159" t="s">
        <v>123</v>
      </c>
      <c r="K124" s="159" t="s">
        <v>123</v>
      </c>
      <c r="L124" s="159" t="s">
        <v>123</v>
      </c>
      <c r="M124" s="213"/>
      <c r="N124" s="214"/>
      <c r="O124" s="215"/>
      <c r="P124" s="195"/>
      <c r="Q124" s="277">
        <f>Q125</f>
        <v>127.1</v>
      </c>
      <c r="R124" s="275"/>
      <c r="S124" s="277">
        <f>S125</f>
        <v>127.1</v>
      </c>
      <c r="T124" s="277">
        <f>T125</f>
        <v>127.1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68" t="s">
        <v>69</v>
      </c>
      <c r="J125" s="159" t="s">
        <v>123</v>
      </c>
      <c r="K125" s="159" t="s">
        <v>123</v>
      </c>
      <c r="L125" s="159" t="s">
        <v>123</v>
      </c>
      <c r="M125" s="65">
        <v>256</v>
      </c>
      <c r="N125" s="66">
        <v>10</v>
      </c>
      <c r="O125" s="66">
        <v>6</v>
      </c>
      <c r="P125" s="67">
        <v>240</v>
      </c>
      <c r="Q125" s="277">
        <v>127.1</v>
      </c>
      <c r="R125" s="275"/>
      <c r="S125" s="277">
        <v>127.1</v>
      </c>
      <c r="T125" s="277">
        <v>127.1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68" t="s">
        <v>121</v>
      </c>
      <c r="J126" s="159" t="s">
        <v>124</v>
      </c>
      <c r="K126" s="159" t="s">
        <v>124</v>
      </c>
      <c r="L126" s="159" t="s">
        <v>124</v>
      </c>
      <c r="M126" s="65"/>
      <c r="N126" s="66"/>
      <c r="O126" s="66"/>
      <c r="P126" s="67"/>
      <c r="Q126" s="277">
        <f>Q127</f>
        <v>62.5</v>
      </c>
      <c r="R126" s="275"/>
      <c r="S126" s="277">
        <f>S127</f>
        <v>62.5</v>
      </c>
      <c r="T126" s="277">
        <f>T127</f>
        <v>62.5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68" t="s">
        <v>69</v>
      </c>
      <c r="J127" s="159" t="s">
        <v>124</v>
      </c>
      <c r="K127" s="159" t="s">
        <v>124</v>
      </c>
      <c r="L127" s="159" t="s">
        <v>124</v>
      </c>
      <c r="M127" s="65">
        <v>256</v>
      </c>
      <c r="N127" s="66">
        <v>10</v>
      </c>
      <c r="O127" s="66">
        <v>6</v>
      </c>
      <c r="P127" s="67">
        <v>240</v>
      </c>
      <c r="Q127" s="277">
        <v>62.5</v>
      </c>
      <c r="R127" s="275"/>
      <c r="S127" s="277">
        <v>62.5</v>
      </c>
      <c r="T127" s="277">
        <v>62.5</v>
      </c>
    </row>
    <row r="128" spans="1:20" ht="54.75" customHeight="1">
      <c r="A128" s="9"/>
      <c r="B128" s="36"/>
      <c r="C128" s="37"/>
      <c r="D128" s="37"/>
      <c r="E128" s="38"/>
      <c r="F128" s="39"/>
      <c r="G128" s="39"/>
      <c r="H128" s="40"/>
      <c r="I128" s="375" t="s">
        <v>618</v>
      </c>
      <c r="J128" s="159"/>
      <c r="K128" s="157" t="s">
        <v>138</v>
      </c>
      <c r="L128" s="157"/>
      <c r="M128" s="213"/>
      <c r="N128" s="214"/>
      <c r="O128" s="215"/>
      <c r="P128" s="216"/>
      <c r="Q128" s="276">
        <f>Q129+Q145</f>
        <v>24773.300000000003</v>
      </c>
      <c r="R128" s="278"/>
      <c r="S128" s="276">
        <f>S129+S145</f>
        <v>10363.799999999999</v>
      </c>
      <c r="T128" s="276">
        <f>T129+T145</f>
        <v>11508.8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220" t="s">
        <v>620</v>
      </c>
      <c r="J129" s="159"/>
      <c r="K129" s="159" t="s">
        <v>269</v>
      </c>
      <c r="L129" s="159"/>
      <c r="M129" s="217"/>
      <c r="N129" s="218"/>
      <c r="O129" s="80"/>
      <c r="P129" s="219"/>
      <c r="Q129" s="277">
        <f>Q130+Q133+Q139</f>
        <v>20813.7</v>
      </c>
      <c r="R129" s="275"/>
      <c r="S129" s="277">
        <f>S130+S133+S139</f>
        <v>6350.1</v>
      </c>
      <c r="T129" s="277">
        <f>T130+T133+T139</f>
        <v>7350.1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221" t="s">
        <v>16</v>
      </c>
      <c r="J130" s="202"/>
      <c r="K130" s="202" t="s">
        <v>270</v>
      </c>
      <c r="L130" s="202"/>
      <c r="M130" s="237"/>
      <c r="N130" s="238"/>
      <c r="O130" s="198"/>
      <c r="P130" s="239"/>
      <c r="Q130" s="279">
        <f>Q131</f>
        <v>366.8</v>
      </c>
      <c r="R130" s="280"/>
      <c r="S130" s="279">
        <f t="shared" ref="S130:T130" si="32">S131</f>
        <v>506.5</v>
      </c>
      <c r="T130" s="279">
        <f t="shared" si="32"/>
        <v>506.5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212" t="s">
        <v>136</v>
      </c>
      <c r="J131" s="159"/>
      <c r="K131" s="189" t="s">
        <v>137</v>
      </c>
      <c r="L131" s="159"/>
      <c r="M131" s="217"/>
      <c r="N131" s="218"/>
      <c r="O131" s="80"/>
      <c r="P131" s="219"/>
      <c r="Q131" s="277">
        <f>Q132</f>
        <v>366.8</v>
      </c>
      <c r="R131" s="275"/>
      <c r="S131" s="277">
        <f t="shared" ref="S131:T131" si="33">S132</f>
        <v>506.5</v>
      </c>
      <c r="T131" s="277">
        <f t="shared" si="33"/>
        <v>506.5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3" t="s">
        <v>69</v>
      </c>
      <c r="J132" s="159"/>
      <c r="K132" s="189" t="s">
        <v>137</v>
      </c>
      <c r="L132" s="159"/>
      <c r="M132" s="217">
        <v>251</v>
      </c>
      <c r="N132" s="218">
        <v>11</v>
      </c>
      <c r="O132" s="80">
        <v>2</v>
      </c>
      <c r="P132" s="219">
        <v>240</v>
      </c>
      <c r="Q132" s="277">
        <v>366.8</v>
      </c>
      <c r="R132" s="275"/>
      <c r="S132" s="277">
        <v>506.5</v>
      </c>
      <c r="T132" s="277">
        <v>506.5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52" t="s">
        <v>376</v>
      </c>
      <c r="J133" s="159"/>
      <c r="K133" s="129" t="s">
        <v>394</v>
      </c>
      <c r="L133" s="159"/>
      <c r="M133" s="217"/>
      <c r="N133" s="218"/>
      <c r="O133" s="80"/>
      <c r="P133" s="219"/>
      <c r="Q133" s="277">
        <f>Q136+Q134</f>
        <v>14542.2</v>
      </c>
      <c r="R133" s="277" t="e">
        <f>R136+#REF!</f>
        <v>#REF!</v>
      </c>
      <c r="S133" s="277">
        <f t="shared" ref="S133:T133" si="34">S136+S134</f>
        <v>130</v>
      </c>
      <c r="T133" s="277">
        <f t="shared" si="34"/>
        <v>1130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451" t="s">
        <v>658</v>
      </c>
      <c r="J134" s="159"/>
      <c r="K134" s="452" t="s">
        <v>659</v>
      </c>
      <c r="L134" s="159"/>
      <c r="M134" s="217"/>
      <c r="N134" s="218"/>
      <c r="O134" s="80"/>
      <c r="P134" s="219"/>
      <c r="Q134" s="277">
        <f>Q135</f>
        <v>9438.1</v>
      </c>
      <c r="R134" s="450"/>
      <c r="S134" s="277">
        <f t="shared" ref="S134:T134" si="35">S135</f>
        <v>0</v>
      </c>
      <c r="T134" s="277">
        <f t="shared" si="35"/>
        <v>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223" t="s">
        <v>372</v>
      </c>
      <c r="J135" s="159"/>
      <c r="K135" s="353" t="s">
        <v>660</v>
      </c>
      <c r="L135" s="159"/>
      <c r="M135" s="217">
        <v>251</v>
      </c>
      <c r="N135" s="218">
        <v>11</v>
      </c>
      <c r="O135" s="80">
        <v>1</v>
      </c>
      <c r="P135" s="219">
        <v>622</v>
      </c>
      <c r="Q135" s="277">
        <v>9438.1</v>
      </c>
      <c r="R135" s="450"/>
      <c r="S135" s="277">
        <v>0</v>
      </c>
      <c r="T135" s="277">
        <v>0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365" t="s">
        <v>405</v>
      </c>
      <c r="J136" s="159"/>
      <c r="K136" s="129" t="s">
        <v>415</v>
      </c>
      <c r="L136" s="159"/>
      <c r="M136" s="217"/>
      <c r="N136" s="218"/>
      <c r="O136" s="80"/>
      <c r="P136" s="219"/>
      <c r="Q136" s="277">
        <f>Q137+Q138</f>
        <v>5104.1000000000004</v>
      </c>
      <c r="R136" s="275"/>
      <c r="S136" s="277">
        <f t="shared" ref="S136:T136" si="36">S137+S138</f>
        <v>130</v>
      </c>
      <c r="T136" s="277">
        <f t="shared" si="36"/>
        <v>1130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365" t="s">
        <v>372</v>
      </c>
      <c r="J137" s="159"/>
      <c r="K137" s="129" t="s">
        <v>415</v>
      </c>
      <c r="L137" s="159"/>
      <c r="M137" s="217">
        <v>251</v>
      </c>
      <c r="N137" s="218">
        <v>11</v>
      </c>
      <c r="O137" s="80">
        <v>1</v>
      </c>
      <c r="P137" s="219">
        <v>622</v>
      </c>
      <c r="Q137" s="277">
        <v>4354.6000000000004</v>
      </c>
      <c r="R137" s="275"/>
      <c r="S137" s="277">
        <v>130</v>
      </c>
      <c r="T137" s="277">
        <v>1130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365" t="s">
        <v>67</v>
      </c>
      <c r="J138" s="159"/>
      <c r="K138" s="129" t="s">
        <v>415</v>
      </c>
      <c r="L138" s="159"/>
      <c r="M138" s="217">
        <v>251</v>
      </c>
      <c r="N138" s="218">
        <v>11</v>
      </c>
      <c r="O138" s="80">
        <v>2</v>
      </c>
      <c r="P138" s="219">
        <v>410</v>
      </c>
      <c r="Q138" s="277">
        <v>749.5</v>
      </c>
      <c r="R138" s="275"/>
      <c r="S138" s="277">
        <v>0</v>
      </c>
      <c r="T138" s="277">
        <v>0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1" t="s">
        <v>479</v>
      </c>
      <c r="J139" s="159"/>
      <c r="K139" s="209" t="s">
        <v>481</v>
      </c>
      <c r="L139" s="209"/>
      <c r="M139" s="217"/>
      <c r="N139" s="218"/>
      <c r="O139" s="80"/>
      <c r="P139" s="219"/>
      <c r="Q139" s="277">
        <f>Q140+Q143</f>
        <v>5904.7</v>
      </c>
      <c r="R139" s="275"/>
      <c r="S139" s="277">
        <f t="shared" ref="S139:T139" si="37">S140+S143</f>
        <v>5713.6</v>
      </c>
      <c r="T139" s="277">
        <f t="shared" si="37"/>
        <v>5713.6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50" t="s">
        <v>480</v>
      </c>
      <c r="J140" s="159"/>
      <c r="K140" s="209" t="s">
        <v>482</v>
      </c>
      <c r="L140" s="209"/>
      <c r="M140" s="217"/>
      <c r="N140" s="218"/>
      <c r="O140" s="80"/>
      <c r="P140" s="219"/>
      <c r="Q140" s="277">
        <f>Q141+Q142</f>
        <v>5571.4</v>
      </c>
      <c r="R140" s="275"/>
      <c r="S140" s="277">
        <f t="shared" ref="S140:T140" si="38">S141+S142</f>
        <v>5713.6</v>
      </c>
      <c r="T140" s="277">
        <f t="shared" si="38"/>
        <v>5713.6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223" t="s">
        <v>392</v>
      </c>
      <c r="J141" s="159"/>
      <c r="K141" s="209" t="s">
        <v>482</v>
      </c>
      <c r="L141" s="209" t="s">
        <v>393</v>
      </c>
      <c r="M141" s="217">
        <v>251</v>
      </c>
      <c r="N141" s="218">
        <v>11</v>
      </c>
      <c r="O141" s="80">
        <v>1</v>
      </c>
      <c r="P141" s="219">
        <v>621</v>
      </c>
      <c r="Q141" s="277">
        <v>5571.4</v>
      </c>
      <c r="R141" s="275"/>
      <c r="S141" s="277">
        <v>5713.6</v>
      </c>
      <c r="T141" s="277">
        <v>5713.6</v>
      </c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372</v>
      </c>
      <c r="J142" s="159"/>
      <c r="K142" s="209" t="s">
        <v>482</v>
      </c>
      <c r="L142" s="209" t="s">
        <v>375</v>
      </c>
      <c r="M142" s="217">
        <v>251</v>
      </c>
      <c r="N142" s="218">
        <v>11</v>
      </c>
      <c r="O142" s="80">
        <v>1</v>
      </c>
      <c r="P142" s="219">
        <v>622</v>
      </c>
      <c r="Q142" s="277">
        <v>0</v>
      </c>
      <c r="R142" s="275"/>
      <c r="S142" s="277">
        <v>0</v>
      </c>
      <c r="T142" s="277">
        <v>0</v>
      </c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429" t="s">
        <v>602</v>
      </c>
      <c r="J143" s="159"/>
      <c r="K143" s="430" t="s">
        <v>606</v>
      </c>
      <c r="L143" s="209"/>
      <c r="M143" s="217"/>
      <c r="N143" s="218"/>
      <c r="O143" s="80"/>
      <c r="P143" s="219"/>
      <c r="Q143" s="277">
        <f>Q144</f>
        <v>333.3</v>
      </c>
      <c r="R143" s="275"/>
      <c r="S143" s="277">
        <f t="shared" ref="S143:T143" si="39">S144</f>
        <v>0</v>
      </c>
      <c r="T143" s="277">
        <f t="shared" si="39"/>
        <v>0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3" t="s">
        <v>392</v>
      </c>
      <c r="J144" s="159"/>
      <c r="K144" s="430" t="s">
        <v>606</v>
      </c>
      <c r="L144" s="209"/>
      <c r="M144" s="217">
        <v>251</v>
      </c>
      <c r="N144" s="218">
        <v>11</v>
      </c>
      <c r="O144" s="80">
        <v>1</v>
      </c>
      <c r="P144" s="219">
        <v>621</v>
      </c>
      <c r="Q144" s="277">
        <v>333.3</v>
      </c>
      <c r="R144" s="275"/>
      <c r="S144" s="277">
        <v>0</v>
      </c>
      <c r="T144" s="277">
        <v>0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68" t="s">
        <v>619</v>
      </c>
      <c r="J145" s="159"/>
      <c r="K145" s="159" t="s">
        <v>267</v>
      </c>
      <c r="L145" s="159"/>
      <c r="M145" s="217"/>
      <c r="N145" s="218"/>
      <c r="O145" s="80"/>
      <c r="P145" s="219"/>
      <c r="Q145" s="277">
        <f>Q146+Q150+Q155</f>
        <v>3959.6000000000004</v>
      </c>
      <c r="R145" s="275"/>
      <c r="S145" s="277">
        <f>S146+S150+S155</f>
        <v>4013.7</v>
      </c>
      <c r="T145" s="277">
        <f>T146+T150+T155</f>
        <v>4158.7</v>
      </c>
    </row>
    <row r="146" spans="1:20" ht="31.5" customHeight="1">
      <c r="A146" s="9"/>
      <c r="B146" s="36"/>
      <c r="C146" s="37"/>
      <c r="D146" s="37"/>
      <c r="E146" s="38"/>
      <c r="F146" s="39"/>
      <c r="G146" s="39"/>
      <c r="H146" s="40"/>
      <c r="I146" s="221" t="s">
        <v>17</v>
      </c>
      <c r="J146" s="202"/>
      <c r="K146" s="202" t="s">
        <v>268</v>
      </c>
      <c r="L146" s="202"/>
      <c r="M146" s="237"/>
      <c r="N146" s="238"/>
      <c r="O146" s="198"/>
      <c r="P146" s="239"/>
      <c r="Q146" s="279">
        <f>Q147</f>
        <v>3553.1000000000004</v>
      </c>
      <c r="R146" s="280"/>
      <c r="S146" s="279">
        <f>S147</f>
        <v>3633.2</v>
      </c>
      <c r="T146" s="279">
        <f>T147</f>
        <v>3638.2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212" t="s">
        <v>132</v>
      </c>
      <c r="J147" s="159"/>
      <c r="K147" s="189" t="s">
        <v>135</v>
      </c>
      <c r="L147" s="159"/>
      <c r="M147" s="217"/>
      <c r="N147" s="218"/>
      <c r="O147" s="80"/>
      <c r="P147" s="219"/>
      <c r="Q147" s="277">
        <f>Q148+Q149</f>
        <v>3553.1000000000004</v>
      </c>
      <c r="R147" s="275"/>
      <c r="S147" s="277">
        <f>S148+S149</f>
        <v>3633.2</v>
      </c>
      <c r="T147" s="277">
        <f>T148+T149</f>
        <v>3638.2</v>
      </c>
    </row>
    <row r="148" spans="1:20" ht="49.5" customHeight="1">
      <c r="A148" s="9"/>
      <c r="B148" s="36"/>
      <c r="C148" s="37"/>
      <c r="D148" s="37"/>
      <c r="E148" s="38"/>
      <c r="F148" s="39"/>
      <c r="G148" s="39"/>
      <c r="H148" s="40"/>
      <c r="I148" s="222" t="s">
        <v>133</v>
      </c>
      <c r="J148" s="159"/>
      <c r="K148" s="189" t="s">
        <v>135</v>
      </c>
      <c r="L148" s="159"/>
      <c r="M148" s="217">
        <v>275</v>
      </c>
      <c r="N148" s="218">
        <v>7</v>
      </c>
      <c r="O148" s="80">
        <v>7</v>
      </c>
      <c r="P148" s="219">
        <v>611</v>
      </c>
      <c r="Q148" s="277">
        <v>3413.8</v>
      </c>
      <c r="R148" s="275"/>
      <c r="S148" s="277">
        <v>3493.2</v>
      </c>
      <c r="T148" s="277">
        <v>3493.2</v>
      </c>
    </row>
    <row r="149" spans="1:20" ht="25.5" customHeight="1">
      <c r="A149" s="9"/>
      <c r="B149" s="36"/>
      <c r="C149" s="37"/>
      <c r="D149" s="37"/>
      <c r="E149" s="38"/>
      <c r="F149" s="39"/>
      <c r="G149" s="39"/>
      <c r="H149" s="40"/>
      <c r="I149" s="223" t="s">
        <v>134</v>
      </c>
      <c r="J149" s="159"/>
      <c r="K149" s="189" t="s">
        <v>135</v>
      </c>
      <c r="L149" s="159"/>
      <c r="M149" s="217">
        <v>275</v>
      </c>
      <c r="N149" s="218">
        <v>7</v>
      </c>
      <c r="O149" s="80">
        <v>7</v>
      </c>
      <c r="P149" s="219">
        <v>612</v>
      </c>
      <c r="Q149" s="277">
        <v>139.30000000000001</v>
      </c>
      <c r="R149" s="275"/>
      <c r="S149" s="277">
        <v>140</v>
      </c>
      <c r="T149" s="277">
        <v>145</v>
      </c>
    </row>
    <row r="150" spans="1:20" ht="43.5" customHeight="1">
      <c r="A150" s="9"/>
      <c r="B150" s="36"/>
      <c r="C150" s="37"/>
      <c r="D150" s="37"/>
      <c r="E150" s="38"/>
      <c r="F150" s="39"/>
      <c r="G150" s="39"/>
      <c r="H150" s="40"/>
      <c r="I150" s="221" t="s">
        <v>266</v>
      </c>
      <c r="J150" s="159"/>
      <c r="K150" s="202" t="s">
        <v>271</v>
      </c>
      <c r="L150" s="202"/>
      <c r="M150" s="240"/>
      <c r="N150" s="241"/>
      <c r="O150" s="241"/>
      <c r="P150" s="242"/>
      <c r="Q150" s="281">
        <f>Q151</f>
        <v>268.8</v>
      </c>
      <c r="R150" s="280"/>
      <c r="S150" s="281">
        <f>S151</f>
        <v>168</v>
      </c>
      <c r="T150" s="281">
        <f>T151</f>
        <v>308</v>
      </c>
    </row>
    <row r="151" spans="1:20" ht="33.75" customHeight="1">
      <c r="A151" s="9"/>
      <c r="B151" s="36"/>
      <c r="C151" s="37"/>
      <c r="D151" s="37"/>
      <c r="E151" s="38"/>
      <c r="F151" s="39"/>
      <c r="G151" s="39"/>
      <c r="H151" s="40"/>
      <c r="I151" s="23" t="s">
        <v>130</v>
      </c>
      <c r="J151" s="159"/>
      <c r="K151" s="77" t="s">
        <v>272</v>
      </c>
      <c r="L151" s="159"/>
      <c r="M151" s="65"/>
      <c r="N151" s="66"/>
      <c r="O151" s="66"/>
      <c r="P151" s="67"/>
      <c r="Q151" s="274">
        <f>Q153+Q154+Q152</f>
        <v>268.8</v>
      </c>
      <c r="R151" s="275"/>
      <c r="S151" s="274">
        <f t="shared" ref="S151:T151" si="40">S153+S154+S152</f>
        <v>168</v>
      </c>
      <c r="T151" s="274">
        <f t="shared" si="40"/>
        <v>308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131</v>
      </c>
      <c r="J152" s="159"/>
      <c r="K152" s="77" t="s">
        <v>272</v>
      </c>
      <c r="L152" s="159"/>
      <c r="M152" s="65">
        <v>251</v>
      </c>
      <c r="N152" s="66">
        <v>1</v>
      </c>
      <c r="O152" s="66">
        <v>13</v>
      </c>
      <c r="P152" s="67">
        <v>360</v>
      </c>
      <c r="Q152" s="274">
        <v>44.8</v>
      </c>
      <c r="R152" s="275"/>
      <c r="S152" s="274">
        <v>28</v>
      </c>
      <c r="T152" s="274">
        <v>28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223" t="s">
        <v>131</v>
      </c>
      <c r="J153" s="159"/>
      <c r="K153" s="77" t="s">
        <v>272</v>
      </c>
      <c r="L153" s="159"/>
      <c r="M153" s="65">
        <v>251</v>
      </c>
      <c r="N153" s="66">
        <v>9</v>
      </c>
      <c r="O153" s="66">
        <v>9</v>
      </c>
      <c r="P153" s="67">
        <v>360</v>
      </c>
      <c r="Q153" s="274">
        <v>92.4</v>
      </c>
      <c r="R153" s="275"/>
      <c r="S153" s="274">
        <v>140</v>
      </c>
      <c r="T153" s="274">
        <v>140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23" t="s">
        <v>131</v>
      </c>
      <c r="J154" s="159"/>
      <c r="K154" s="77" t="s">
        <v>272</v>
      </c>
      <c r="L154" s="159"/>
      <c r="M154" s="65">
        <v>251</v>
      </c>
      <c r="N154" s="66">
        <v>7</v>
      </c>
      <c r="O154" s="66">
        <v>2</v>
      </c>
      <c r="P154" s="67">
        <v>360</v>
      </c>
      <c r="Q154" s="270">
        <v>131.6</v>
      </c>
      <c r="R154" s="275"/>
      <c r="S154" s="270">
        <v>0</v>
      </c>
      <c r="T154" s="270">
        <v>140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57" t="s">
        <v>126</v>
      </c>
      <c r="J155" s="158"/>
      <c r="K155" s="224" t="s">
        <v>128</v>
      </c>
      <c r="L155" s="159"/>
      <c r="M155" s="176"/>
      <c r="N155" s="177"/>
      <c r="O155" s="177"/>
      <c r="P155" s="178"/>
      <c r="Q155" s="270">
        <f>Q156</f>
        <v>137.69999999999999</v>
      </c>
      <c r="R155" s="275"/>
      <c r="S155" s="270">
        <f>S156</f>
        <v>212.5</v>
      </c>
      <c r="T155" s="270">
        <f>T156</f>
        <v>212.5</v>
      </c>
    </row>
    <row r="156" spans="1:20" ht="31.5" customHeight="1">
      <c r="A156" s="9"/>
      <c r="B156" s="36"/>
      <c r="C156" s="37"/>
      <c r="D156" s="37"/>
      <c r="E156" s="38"/>
      <c r="F156" s="39"/>
      <c r="G156" s="39"/>
      <c r="H156" s="40"/>
      <c r="I156" s="212" t="s">
        <v>127</v>
      </c>
      <c r="J156" s="159"/>
      <c r="K156" s="189" t="s">
        <v>129</v>
      </c>
      <c r="L156" s="159"/>
      <c r="M156" s="176"/>
      <c r="N156" s="177"/>
      <c r="O156" s="177"/>
      <c r="P156" s="178"/>
      <c r="Q156" s="270">
        <f>Q157</f>
        <v>137.69999999999999</v>
      </c>
      <c r="R156" s="275"/>
      <c r="S156" s="270">
        <f>S157</f>
        <v>212.5</v>
      </c>
      <c r="T156" s="270">
        <f>T157</f>
        <v>212.5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3" t="s">
        <v>69</v>
      </c>
      <c r="J157" s="159"/>
      <c r="K157" s="189" t="s">
        <v>129</v>
      </c>
      <c r="L157" s="159"/>
      <c r="M157" s="176">
        <v>251</v>
      </c>
      <c r="N157" s="177">
        <v>7</v>
      </c>
      <c r="O157" s="177">
        <v>7</v>
      </c>
      <c r="P157" s="178">
        <v>240</v>
      </c>
      <c r="Q157" s="270">
        <v>137.69999999999999</v>
      </c>
      <c r="R157" s="275"/>
      <c r="S157" s="270">
        <v>212.5</v>
      </c>
      <c r="T157" s="270">
        <v>212.5</v>
      </c>
    </row>
    <row r="158" spans="1:20" ht="32.2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485</v>
      </c>
      <c r="J158" s="202"/>
      <c r="K158" s="252" t="s">
        <v>341</v>
      </c>
      <c r="L158" s="89"/>
      <c r="M158" s="172"/>
      <c r="N158" s="173"/>
      <c r="O158" s="173"/>
      <c r="P158" s="174"/>
      <c r="Q158" s="282">
        <f>Q159+Q177+Q203+Q213</f>
        <v>48980.399999999994</v>
      </c>
      <c r="R158" s="282">
        <f>R159+R177+R203+R213</f>
        <v>0</v>
      </c>
      <c r="S158" s="282">
        <f>S159+S177+S203+S213</f>
        <v>36485.299999999996</v>
      </c>
      <c r="T158" s="282">
        <f>T159+T177+T203+T213</f>
        <v>38864.199999999997</v>
      </c>
    </row>
    <row r="159" spans="1:20" ht="31.5" customHeight="1">
      <c r="A159" s="9"/>
      <c r="B159" s="36"/>
      <c r="C159" s="37"/>
      <c r="D159" s="37"/>
      <c r="E159" s="38"/>
      <c r="F159" s="39"/>
      <c r="G159" s="39"/>
      <c r="H159" s="40"/>
      <c r="I159" s="212" t="s">
        <v>142</v>
      </c>
      <c r="J159" s="159"/>
      <c r="K159" s="189" t="s">
        <v>146</v>
      </c>
      <c r="L159" s="159"/>
      <c r="M159" s="176"/>
      <c r="N159" s="177"/>
      <c r="O159" s="177"/>
      <c r="P159" s="178"/>
      <c r="Q159" s="270">
        <f>Q160+Q164+Q171</f>
        <v>16330.599999999999</v>
      </c>
      <c r="R159" s="275"/>
      <c r="S159" s="270">
        <f>S160+S164+S171</f>
        <v>13354.9</v>
      </c>
      <c r="T159" s="270">
        <f>T160+T164+T171</f>
        <v>14228.8</v>
      </c>
    </row>
    <row r="160" spans="1:20" ht="39" customHeight="1">
      <c r="A160" s="9"/>
      <c r="B160" s="36"/>
      <c r="C160" s="37"/>
      <c r="D160" s="37"/>
      <c r="E160" s="38"/>
      <c r="F160" s="39"/>
      <c r="G160" s="39"/>
      <c r="H160" s="40"/>
      <c r="I160" s="221" t="s">
        <v>18</v>
      </c>
      <c r="J160" s="159"/>
      <c r="K160" s="224" t="s">
        <v>147</v>
      </c>
      <c r="L160" s="159"/>
      <c r="M160" s="226"/>
      <c r="N160" s="227"/>
      <c r="O160" s="227"/>
      <c r="P160" s="236"/>
      <c r="Q160" s="283">
        <f>Q161</f>
        <v>11426.8</v>
      </c>
      <c r="R160" s="280"/>
      <c r="S160" s="283">
        <f>S161</f>
        <v>11462</v>
      </c>
      <c r="T160" s="283">
        <f>T161</f>
        <v>11462</v>
      </c>
    </row>
    <row r="161" spans="1:21" ht="18.75" customHeight="1">
      <c r="A161" s="9"/>
      <c r="B161" s="36"/>
      <c r="C161" s="37"/>
      <c r="D161" s="37"/>
      <c r="E161" s="38"/>
      <c r="F161" s="39"/>
      <c r="G161" s="39"/>
      <c r="H161" s="40"/>
      <c r="I161" s="212" t="s">
        <v>143</v>
      </c>
      <c r="J161" s="159"/>
      <c r="K161" s="189" t="s">
        <v>332</v>
      </c>
      <c r="L161" s="159"/>
      <c r="M161" s="176"/>
      <c r="N161" s="177"/>
      <c r="O161" s="177"/>
      <c r="P161" s="209"/>
      <c r="Q161" s="270">
        <f>Q162+Q163</f>
        <v>11426.8</v>
      </c>
      <c r="R161" s="275"/>
      <c r="S161" s="270">
        <f>S162+S163</f>
        <v>11462</v>
      </c>
      <c r="T161" s="270">
        <f>T162+T163</f>
        <v>11462</v>
      </c>
    </row>
    <row r="162" spans="1:21" ht="36.75" customHeight="1">
      <c r="A162" s="9"/>
      <c r="B162" s="36"/>
      <c r="C162" s="37"/>
      <c r="D162" s="37"/>
      <c r="E162" s="38"/>
      <c r="F162" s="39"/>
      <c r="G162" s="39"/>
      <c r="H162" s="40"/>
      <c r="I162" s="223" t="s">
        <v>392</v>
      </c>
      <c r="J162" s="159"/>
      <c r="K162" s="189" t="s">
        <v>332</v>
      </c>
      <c r="L162" s="159"/>
      <c r="M162" s="176">
        <v>256</v>
      </c>
      <c r="N162" s="177">
        <v>8</v>
      </c>
      <c r="O162" s="177">
        <v>1</v>
      </c>
      <c r="P162" s="209" t="s">
        <v>393</v>
      </c>
      <c r="Q162" s="270">
        <v>11426.8</v>
      </c>
      <c r="R162" s="275"/>
      <c r="S162" s="270">
        <v>11462</v>
      </c>
      <c r="T162" s="270">
        <v>11462</v>
      </c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23" t="s">
        <v>372</v>
      </c>
      <c r="J163" s="159"/>
      <c r="K163" s="189" t="s">
        <v>332</v>
      </c>
      <c r="L163" s="159"/>
      <c r="M163" s="176">
        <v>256</v>
      </c>
      <c r="N163" s="177">
        <v>8</v>
      </c>
      <c r="O163" s="177">
        <v>1</v>
      </c>
      <c r="P163" s="209" t="s">
        <v>375</v>
      </c>
      <c r="Q163" s="270">
        <v>0</v>
      </c>
      <c r="R163" s="275"/>
      <c r="S163" s="270">
        <v>0</v>
      </c>
      <c r="T163" s="270">
        <v>0</v>
      </c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21" t="s">
        <v>19</v>
      </c>
      <c r="J164" s="371"/>
      <c r="K164" s="224" t="s">
        <v>148</v>
      </c>
      <c r="L164" s="371"/>
      <c r="M164" s="226"/>
      <c r="N164" s="227"/>
      <c r="O164" s="227"/>
      <c r="P164" s="236"/>
      <c r="Q164" s="283">
        <f>Q165+Q169+Q167</f>
        <v>360</v>
      </c>
      <c r="R164" s="280"/>
      <c r="S164" s="283">
        <f>S165+S169+S167</f>
        <v>360</v>
      </c>
      <c r="T164" s="283">
        <f>T165+T169+T167</f>
        <v>360</v>
      </c>
      <c r="U164" s="5"/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229" t="s">
        <v>416</v>
      </c>
      <c r="J165" s="159"/>
      <c r="K165" s="189" t="s">
        <v>149</v>
      </c>
      <c r="L165" s="159"/>
      <c r="M165" s="176"/>
      <c r="N165" s="177"/>
      <c r="O165" s="177"/>
      <c r="P165" s="209"/>
      <c r="Q165" s="270">
        <f>Q166</f>
        <v>20</v>
      </c>
      <c r="R165" s="275"/>
      <c r="S165" s="270">
        <f>S166</f>
        <v>20</v>
      </c>
      <c r="T165" s="270">
        <f>T166</f>
        <v>20</v>
      </c>
      <c r="U165" s="5"/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372</v>
      </c>
      <c r="J166" s="159"/>
      <c r="K166" s="189" t="s">
        <v>149</v>
      </c>
      <c r="L166" s="159"/>
      <c r="M166" s="176">
        <v>256</v>
      </c>
      <c r="N166" s="177">
        <v>8</v>
      </c>
      <c r="O166" s="177">
        <v>1</v>
      </c>
      <c r="P166" s="230" t="s">
        <v>375</v>
      </c>
      <c r="Q166" s="270">
        <v>20</v>
      </c>
      <c r="R166" s="275"/>
      <c r="S166" s="270">
        <v>20</v>
      </c>
      <c r="T166" s="270">
        <v>20</v>
      </c>
      <c r="U166" s="5"/>
    </row>
    <row r="167" spans="1:21" ht="31.5" customHeight="1">
      <c r="A167" s="9"/>
      <c r="B167" s="36"/>
      <c r="C167" s="37"/>
      <c r="D167" s="37"/>
      <c r="E167" s="38"/>
      <c r="F167" s="39"/>
      <c r="G167" s="39"/>
      <c r="H167" s="40"/>
      <c r="I167" s="322" t="s">
        <v>463</v>
      </c>
      <c r="J167" s="159"/>
      <c r="K167" s="189" t="s">
        <v>464</v>
      </c>
      <c r="L167" s="159"/>
      <c r="M167" s="176"/>
      <c r="N167" s="177"/>
      <c r="O167" s="177"/>
      <c r="P167" s="230"/>
      <c r="Q167" s="270">
        <f>Q168</f>
        <v>340</v>
      </c>
      <c r="R167" s="275"/>
      <c r="S167" s="270">
        <f t="shared" ref="S167:T167" si="41">S168</f>
        <v>340</v>
      </c>
      <c r="T167" s="270">
        <f t="shared" si="41"/>
        <v>340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372</v>
      </c>
      <c r="J168" s="159"/>
      <c r="K168" s="189" t="s">
        <v>464</v>
      </c>
      <c r="L168" s="159"/>
      <c r="M168" s="176">
        <v>256</v>
      </c>
      <c r="N168" s="177">
        <v>8</v>
      </c>
      <c r="O168" s="177">
        <v>1</v>
      </c>
      <c r="P168" s="230" t="s">
        <v>375</v>
      </c>
      <c r="Q168" s="270">
        <v>340</v>
      </c>
      <c r="R168" s="275"/>
      <c r="S168" s="270">
        <v>340</v>
      </c>
      <c r="T168" s="270">
        <v>340</v>
      </c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96" t="s">
        <v>559</v>
      </c>
      <c r="J169" s="159"/>
      <c r="K169" s="189" t="s">
        <v>560</v>
      </c>
      <c r="L169" s="159"/>
      <c r="M169" s="176"/>
      <c r="N169" s="177"/>
      <c r="O169" s="177"/>
      <c r="P169" s="230"/>
      <c r="Q169" s="270">
        <f>Q170</f>
        <v>0</v>
      </c>
      <c r="R169" s="275"/>
      <c r="S169" s="270">
        <f t="shared" ref="S169:T169" si="42">S170</f>
        <v>0</v>
      </c>
      <c r="T169" s="270">
        <f t="shared" si="42"/>
        <v>0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223" t="s">
        <v>372</v>
      </c>
      <c r="J170" s="159"/>
      <c r="K170" s="189" t="s">
        <v>560</v>
      </c>
      <c r="L170" s="159"/>
      <c r="M170" s="176">
        <v>256</v>
      </c>
      <c r="N170" s="177">
        <v>8</v>
      </c>
      <c r="O170" s="177">
        <v>1</v>
      </c>
      <c r="P170" s="230" t="s">
        <v>375</v>
      </c>
      <c r="Q170" s="270">
        <v>0</v>
      </c>
      <c r="R170" s="275"/>
      <c r="S170" s="270">
        <v>0</v>
      </c>
      <c r="T170" s="270">
        <v>0</v>
      </c>
    </row>
    <row r="171" spans="1:21" ht="58.5" customHeight="1">
      <c r="A171" s="9"/>
      <c r="B171" s="36"/>
      <c r="C171" s="37"/>
      <c r="D171" s="37"/>
      <c r="E171" s="38"/>
      <c r="F171" s="39"/>
      <c r="G171" s="39"/>
      <c r="H171" s="40"/>
      <c r="I171" s="393" t="s">
        <v>505</v>
      </c>
      <c r="J171" s="159"/>
      <c r="K171" s="187" t="s">
        <v>507</v>
      </c>
      <c r="L171" s="159"/>
      <c r="M171" s="176"/>
      <c r="N171" s="177"/>
      <c r="O171" s="177"/>
      <c r="P171" s="230"/>
      <c r="Q171" s="270">
        <f>Q172+Q174</f>
        <v>4543.8</v>
      </c>
      <c r="R171" s="275"/>
      <c r="S171" s="270">
        <f t="shared" ref="S171:T171" si="43">S172+S174</f>
        <v>1532.9</v>
      </c>
      <c r="T171" s="270">
        <f t="shared" si="43"/>
        <v>2406.8000000000002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322" t="s">
        <v>506</v>
      </c>
      <c r="J172" s="159"/>
      <c r="K172" s="189" t="s">
        <v>508</v>
      </c>
      <c r="L172" s="159"/>
      <c r="M172" s="176"/>
      <c r="N172" s="177"/>
      <c r="O172" s="177"/>
      <c r="P172" s="230"/>
      <c r="Q172" s="270">
        <f>Q173</f>
        <v>1414.9</v>
      </c>
      <c r="R172" s="275"/>
      <c r="S172" s="270">
        <f t="shared" ref="S172:T172" si="44">S173</f>
        <v>1463.9</v>
      </c>
      <c r="T172" s="270">
        <f t="shared" si="44"/>
        <v>1463.9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23" t="s">
        <v>372</v>
      </c>
      <c r="J173" s="159"/>
      <c r="K173" s="189" t="s">
        <v>508</v>
      </c>
      <c r="L173" s="159"/>
      <c r="M173" s="176">
        <v>256</v>
      </c>
      <c r="N173" s="177">
        <v>8</v>
      </c>
      <c r="O173" s="177">
        <v>1</v>
      </c>
      <c r="P173" s="230" t="s">
        <v>375</v>
      </c>
      <c r="Q173" s="270">
        <v>1414.9</v>
      </c>
      <c r="R173" s="275"/>
      <c r="S173" s="270">
        <v>1463.9</v>
      </c>
      <c r="T173" s="270">
        <v>1463.9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2" t="s">
        <v>405</v>
      </c>
      <c r="J174" s="159"/>
      <c r="K174" s="382" t="s">
        <v>509</v>
      </c>
      <c r="L174" s="159"/>
      <c r="M174" s="176"/>
      <c r="N174" s="177"/>
      <c r="O174" s="177"/>
      <c r="P174" s="230"/>
      <c r="Q174" s="270">
        <f>Q176+Q175</f>
        <v>3128.9</v>
      </c>
      <c r="R174" s="275"/>
      <c r="S174" s="270">
        <f t="shared" ref="S174:T174" si="45">S176+S175</f>
        <v>69</v>
      </c>
      <c r="T174" s="270">
        <f t="shared" si="45"/>
        <v>942.9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23" t="s">
        <v>69</v>
      </c>
      <c r="J175" s="159"/>
      <c r="K175" s="382" t="s">
        <v>509</v>
      </c>
      <c r="L175" s="159"/>
      <c r="M175" s="176">
        <v>251</v>
      </c>
      <c r="N175" s="177">
        <v>8</v>
      </c>
      <c r="O175" s="177">
        <v>1</v>
      </c>
      <c r="P175" s="230" t="s">
        <v>82</v>
      </c>
      <c r="Q175" s="270">
        <v>465</v>
      </c>
      <c r="R175" s="275"/>
      <c r="S175" s="270">
        <v>0</v>
      </c>
      <c r="T175" s="270">
        <v>0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23" t="s">
        <v>372</v>
      </c>
      <c r="J176" s="159"/>
      <c r="K176" s="382" t="s">
        <v>509</v>
      </c>
      <c r="L176" s="159"/>
      <c r="M176" s="176">
        <v>256</v>
      </c>
      <c r="N176" s="177">
        <v>8</v>
      </c>
      <c r="O176" s="177">
        <v>1</v>
      </c>
      <c r="P176" s="230" t="s">
        <v>375</v>
      </c>
      <c r="Q176" s="270">
        <v>2663.9</v>
      </c>
      <c r="R176" s="275"/>
      <c r="S176" s="270">
        <v>69</v>
      </c>
      <c r="T176" s="270">
        <v>942.9</v>
      </c>
    </row>
    <row r="177" spans="1:20" ht="31.5" customHeight="1">
      <c r="A177" s="9"/>
      <c r="B177" s="36"/>
      <c r="C177" s="37"/>
      <c r="D177" s="37"/>
      <c r="E177" s="38"/>
      <c r="F177" s="39"/>
      <c r="G177" s="39"/>
      <c r="H177" s="40"/>
      <c r="I177" s="231" t="s">
        <v>144</v>
      </c>
      <c r="J177" s="159"/>
      <c r="K177" s="189" t="s">
        <v>150</v>
      </c>
      <c r="L177" s="159"/>
      <c r="M177" s="176"/>
      <c r="N177" s="177"/>
      <c r="O177" s="177"/>
      <c r="P177" s="230"/>
      <c r="Q177" s="270">
        <f>Q178+Q184+Q195+Q188</f>
        <v>19808.5</v>
      </c>
      <c r="R177" s="275"/>
      <c r="S177" s="270">
        <f>S178+S184+S195+S188</f>
        <v>16157.699999999999</v>
      </c>
      <c r="T177" s="270">
        <f>T178+T184+T195+T188</f>
        <v>17507.699999999997</v>
      </c>
    </row>
    <row r="178" spans="1:20" ht="31.5" customHeight="1">
      <c r="A178" s="9"/>
      <c r="B178" s="36"/>
      <c r="C178" s="37"/>
      <c r="D178" s="37"/>
      <c r="E178" s="38"/>
      <c r="F178" s="39"/>
      <c r="G178" s="39"/>
      <c r="H178" s="40"/>
      <c r="I178" s="232" t="s">
        <v>331</v>
      </c>
      <c r="J178" s="159"/>
      <c r="K178" s="224" t="s">
        <v>151</v>
      </c>
      <c r="L178" s="159"/>
      <c r="M178" s="226"/>
      <c r="N178" s="227"/>
      <c r="O178" s="227"/>
      <c r="P178" s="243"/>
      <c r="Q178" s="283">
        <f>Q179+Q182</f>
        <v>11180.1</v>
      </c>
      <c r="R178" s="280"/>
      <c r="S178" s="283">
        <f t="shared" ref="S178:T178" si="46">S179+S182</f>
        <v>11112.3</v>
      </c>
      <c r="T178" s="283">
        <f t="shared" si="46"/>
        <v>11515.3</v>
      </c>
    </row>
    <row r="179" spans="1:20" ht="26.25" customHeight="1">
      <c r="A179" s="9"/>
      <c r="B179" s="36"/>
      <c r="C179" s="37"/>
      <c r="D179" s="37"/>
      <c r="E179" s="38"/>
      <c r="F179" s="39"/>
      <c r="G179" s="39"/>
      <c r="H179" s="40"/>
      <c r="I179" s="231" t="s">
        <v>145</v>
      </c>
      <c r="J179" s="159"/>
      <c r="K179" s="189" t="s">
        <v>152</v>
      </c>
      <c r="L179" s="159"/>
      <c r="M179" s="176"/>
      <c r="N179" s="177"/>
      <c r="O179" s="177"/>
      <c r="P179" s="230"/>
      <c r="Q179" s="270">
        <f>Q180+Q181</f>
        <v>10857.1</v>
      </c>
      <c r="R179" s="275"/>
      <c r="S179" s="270">
        <f>S180+S181</f>
        <v>11112.3</v>
      </c>
      <c r="T179" s="270">
        <f>T180+T181</f>
        <v>11112.3</v>
      </c>
    </row>
    <row r="180" spans="1:20" ht="35.25" customHeight="1">
      <c r="A180" s="9"/>
      <c r="B180" s="36"/>
      <c r="C180" s="37"/>
      <c r="D180" s="37"/>
      <c r="E180" s="38"/>
      <c r="F180" s="39"/>
      <c r="G180" s="39"/>
      <c r="H180" s="40"/>
      <c r="I180" s="223" t="s">
        <v>392</v>
      </c>
      <c r="J180" s="159"/>
      <c r="K180" s="189" t="s">
        <v>152</v>
      </c>
      <c r="L180" s="159"/>
      <c r="M180" s="176">
        <v>256</v>
      </c>
      <c r="N180" s="177">
        <v>8</v>
      </c>
      <c r="O180" s="177">
        <v>1</v>
      </c>
      <c r="P180" s="230" t="s">
        <v>393</v>
      </c>
      <c r="Q180" s="270">
        <v>10857.1</v>
      </c>
      <c r="R180" s="275"/>
      <c r="S180" s="270">
        <v>11112.3</v>
      </c>
      <c r="T180" s="270">
        <v>11112.3</v>
      </c>
    </row>
    <row r="181" spans="1:20" ht="15.75" customHeight="1">
      <c r="A181" s="9"/>
      <c r="B181" s="36"/>
      <c r="C181" s="37"/>
      <c r="D181" s="37"/>
      <c r="E181" s="38"/>
      <c r="F181" s="39"/>
      <c r="G181" s="39"/>
      <c r="H181" s="40"/>
      <c r="I181" s="223" t="s">
        <v>372</v>
      </c>
      <c r="J181" s="159"/>
      <c r="K181" s="189" t="s">
        <v>152</v>
      </c>
      <c r="L181" s="159"/>
      <c r="M181" s="176">
        <v>256</v>
      </c>
      <c r="N181" s="177">
        <v>8</v>
      </c>
      <c r="O181" s="177">
        <v>1</v>
      </c>
      <c r="P181" s="230" t="s">
        <v>375</v>
      </c>
      <c r="Q181" s="270">
        <v>0</v>
      </c>
      <c r="R181" s="275"/>
      <c r="S181" s="270">
        <v>0</v>
      </c>
      <c r="T181" s="270">
        <v>0</v>
      </c>
    </row>
    <row r="182" spans="1:20" ht="33" customHeight="1">
      <c r="A182" s="9"/>
      <c r="B182" s="36"/>
      <c r="C182" s="37"/>
      <c r="D182" s="37"/>
      <c r="E182" s="38"/>
      <c r="F182" s="39"/>
      <c r="G182" s="39"/>
      <c r="H182" s="40"/>
      <c r="I182" s="308" t="s">
        <v>348</v>
      </c>
      <c r="J182" s="159"/>
      <c r="K182" s="129" t="s">
        <v>349</v>
      </c>
      <c r="L182" s="159"/>
      <c r="M182" s="176"/>
      <c r="N182" s="177"/>
      <c r="O182" s="177"/>
      <c r="P182" s="230"/>
      <c r="Q182" s="270">
        <f>Q183</f>
        <v>323</v>
      </c>
      <c r="R182" s="275"/>
      <c r="S182" s="270">
        <f t="shared" ref="S182:T182" si="47">S183</f>
        <v>0</v>
      </c>
      <c r="T182" s="270">
        <f t="shared" si="47"/>
        <v>403</v>
      </c>
    </row>
    <row r="183" spans="1:20" ht="44.25" customHeight="1">
      <c r="A183" s="9"/>
      <c r="B183" s="36"/>
      <c r="C183" s="37"/>
      <c r="D183" s="37"/>
      <c r="E183" s="38"/>
      <c r="F183" s="39"/>
      <c r="G183" s="39"/>
      <c r="H183" s="40"/>
      <c r="I183" s="23" t="s">
        <v>69</v>
      </c>
      <c r="J183" s="159"/>
      <c r="K183" s="129" t="s">
        <v>349</v>
      </c>
      <c r="L183" s="159"/>
      <c r="M183" s="176">
        <v>251</v>
      </c>
      <c r="N183" s="177">
        <v>8</v>
      </c>
      <c r="O183" s="177">
        <v>4</v>
      </c>
      <c r="P183" s="230" t="s">
        <v>82</v>
      </c>
      <c r="Q183" s="270">
        <v>323</v>
      </c>
      <c r="R183" s="275"/>
      <c r="S183" s="270">
        <v>0</v>
      </c>
      <c r="T183" s="270">
        <v>403</v>
      </c>
    </row>
    <row r="184" spans="1:20" ht="15.75" customHeight="1">
      <c r="A184" s="9"/>
      <c r="B184" s="36"/>
      <c r="C184" s="37"/>
      <c r="D184" s="37"/>
      <c r="E184" s="38"/>
      <c r="F184" s="39"/>
      <c r="G184" s="39"/>
      <c r="H184" s="40"/>
      <c r="I184" s="233" t="s">
        <v>31</v>
      </c>
      <c r="J184" s="159"/>
      <c r="K184" s="224" t="s">
        <v>153</v>
      </c>
      <c r="L184" s="159"/>
      <c r="M184" s="226"/>
      <c r="N184" s="227"/>
      <c r="O184" s="227"/>
      <c r="P184" s="243"/>
      <c r="Q184" s="283">
        <f>Q185</f>
        <v>4575.3999999999996</v>
      </c>
      <c r="R184" s="280"/>
      <c r="S184" s="283">
        <f>S185</f>
        <v>4762.3999999999996</v>
      </c>
      <c r="T184" s="283">
        <f>T185</f>
        <v>4762.3999999999996</v>
      </c>
    </row>
    <row r="185" spans="1:20" ht="35.25" customHeight="1">
      <c r="A185" s="9"/>
      <c r="B185" s="36"/>
      <c r="C185" s="37"/>
      <c r="D185" s="37"/>
      <c r="E185" s="38"/>
      <c r="F185" s="39"/>
      <c r="G185" s="39"/>
      <c r="H185" s="40"/>
      <c r="I185" s="61" t="s">
        <v>145</v>
      </c>
      <c r="J185" s="159"/>
      <c r="K185" s="189" t="s">
        <v>154</v>
      </c>
      <c r="L185" s="159"/>
      <c r="M185" s="176"/>
      <c r="N185" s="177"/>
      <c r="O185" s="177"/>
      <c r="P185" s="209"/>
      <c r="Q185" s="270">
        <f>Q186+Q187</f>
        <v>4575.3999999999996</v>
      </c>
      <c r="R185" s="275"/>
      <c r="S185" s="270">
        <f>S186+S187</f>
        <v>4762.3999999999996</v>
      </c>
      <c r="T185" s="270">
        <f>T186+T187</f>
        <v>4762.3999999999996</v>
      </c>
    </row>
    <row r="186" spans="1:20" ht="54.75" customHeight="1">
      <c r="A186" s="9"/>
      <c r="B186" s="36"/>
      <c r="C186" s="37"/>
      <c r="D186" s="37"/>
      <c r="E186" s="38"/>
      <c r="F186" s="39"/>
      <c r="G186" s="39"/>
      <c r="H186" s="40"/>
      <c r="I186" s="223" t="s">
        <v>392</v>
      </c>
      <c r="J186" s="159"/>
      <c r="K186" s="189" t="s">
        <v>154</v>
      </c>
      <c r="L186" s="159"/>
      <c r="M186" s="176">
        <v>256</v>
      </c>
      <c r="N186" s="177">
        <v>8</v>
      </c>
      <c r="O186" s="177">
        <v>1</v>
      </c>
      <c r="P186" s="209" t="s">
        <v>393</v>
      </c>
      <c r="Q186" s="270">
        <v>4575.3999999999996</v>
      </c>
      <c r="R186" s="275"/>
      <c r="S186" s="270">
        <v>4762.3999999999996</v>
      </c>
      <c r="T186" s="270">
        <v>4762.3999999999996</v>
      </c>
    </row>
    <row r="187" spans="1:20" ht="24.75" customHeight="1">
      <c r="A187" s="9"/>
      <c r="B187" s="36"/>
      <c r="C187" s="37"/>
      <c r="D187" s="37"/>
      <c r="E187" s="38"/>
      <c r="F187" s="39"/>
      <c r="G187" s="39"/>
      <c r="H187" s="40"/>
      <c r="I187" s="223" t="s">
        <v>372</v>
      </c>
      <c r="J187" s="159"/>
      <c r="K187" s="189" t="s">
        <v>154</v>
      </c>
      <c r="L187" s="159"/>
      <c r="M187" s="176">
        <v>256</v>
      </c>
      <c r="N187" s="177">
        <v>8</v>
      </c>
      <c r="O187" s="177">
        <v>1</v>
      </c>
      <c r="P187" s="209" t="s">
        <v>375</v>
      </c>
      <c r="Q187" s="270">
        <v>0</v>
      </c>
      <c r="R187" s="275"/>
      <c r="S187" s="270">
        <v>0</v>
      </c>
      <c r="T187" s="270">
        <v>0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87" t="s">
        <v>475</v>
      </c>
      <c r="J188" s="376"/>
      <c r="K188" s="187" t="s">
        <v>476</v>
      </c>
      <c r="L188" s="376"/>
      <c r="M188" s="226"/>
      <c r="N188" s="227"/>
      <c r="O188" s="227"/>
      <c r="P188" s="236"/>
      <c r="Q188" s="283">
        <f>Q193+Q189+Q191</f>
        <v>2318.8000000000002</v>
      </c>
      <c r="R188" s="280"/>
      <c r="S188" s="283">
        <f t="shared" ref="S188:T188" si="48">S193+S189+S191</f>
        <v>75</v>
      </c>
      <c r="T188" s="283">
        <f t="shared" si="48"/>
        <v>110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3" t="s">
        <v>510</v>
      </c>
      <c r="J189" s="159"/>
      <c r="K189" s="189" t="s">
        <v>511</v>
      </c>
      <c r="L189" s="159"/>
      <c r="M189" s="176"/>
      <c r="N189" s="177"/>
      <c r="O189" s="177"/>
      <c r="P189" s="209"/>
      <c r="Q189" s="270">
        <f>Q190</f>
        <v>0</v>
      </c>
      <c r="R189" s="275"/>
      <c r="S189" s="270">
        <f t="shared" ref="S189:T189" si="49">S190</f>
        <v>0</v>
      </c>
      <c r="T189" s="270">
        <f t="shared" si="49"/>
        <v>0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3" t="s">
        <v>372</v>
      </c>
      <c r="J190" s="159"/>
      <c r="K190" s="189" t="s">
        <v>511</v>
      </c>
      <c r="L190" s="159"/>
      <c r="M190" s="176">
        <v>256</v>
      </c>
      <c r="N190" s="177">
        <v>8</v>
      </c>
      <c r="O190" s="177">
        <v>1</v>
      </c>
      <c r="P190" s="209" t="s">
        <v>375</v>
      </c>
      <c r="Q190" s="270"/>
      <c r="R190" s="275"/>
      <c r="S190" s="270"/>
      <c r="T190" s="270"/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3" t="s">
        <v>549</v>
      </c>
      <c r="J191" s="159"/>
      <c r="K191" s="189" t="s">
        <v>550</v>
      </c>
      <c r="L191" s="159"/>
      <c r="M191" s="176"/>
      <c r="N191" s="177"/>
      <c r="O191" s="177"/>
      <c r="P191" s="209"/>
      <c r="Q191" s="270">
        <f>Q192</f>
        <v>0</v>
      </c>
      <c r="R191" s="275"/>
      <c r="S191" s="270">
        <f t="shared" ref="S191:T191" si="50">S192</f>
        <v>0</v>
      </c>
      <c r="T191" s="270">
        <f t="shared" si="50"/>
        <v>0</v>
      </c>
    </row>
    <row r="192" spans="1:20" ht="41.25" customHeight="1">
      <c r="A192" s="9"/>
      <c r="B192" s="36"/>
      <c r="C192" s="37"/>
      <c r="D192" s="37"/>
      <c r="E192" s="38"/>
      <c r="F192" s="39"/>
      <c r="G192" s="39"/>
      <c r="H192" s="40"/>
      <c r="I192" s="223" t="s">
        <v>372</v>
      </c>
      <c r="J192" s="159"/>
      <c r="K192" s="189" t="s">
        <v>550</v>
      </c>
      <c r="L192" s="159"/>
      <c r="M192" s="176">
        <v>256</v>
      </c>
      <c r="N192" s="177">
        <v>8</v>
      </c>
      <c r="O192" s="177">
        <v>1</v>
      </c>
      <c r="P192" s="209" t="s">
        <v>375</v>
      </c>
      <c r="Q192" s="270"/>
      <c r="R192" s="275"/>
      <c r="S192" s="270"/>
      <c r="T192" s="270"/>
    </row>
    <row r="193" spans="1:20" ht="58.5" customHeight="1">
      <c r="A193" s="9"/>
      <c r="B193" s="36"/>
      <c r="C193" s="37"/>
      <c r="D193" s="37"/>
      <c r="E193" s="38"/>
      <c r="F193" s="39"/>
      <c r="G193" s="39"/>
      <c r="H193" s="40"/>
      <c r="I193" s="61" t="s">
        <v>445</v>
      </c>
      <c r="J193" s="159"/>
      <c r="K193" s="189" t="s">
        <v>477</v>
      </c>
      <c r="L193" s="159"/>
      <c r="M193" s="176"/>
      <c r="N193" s="177"/>
      <c r="O193" s="177"/>
      <c r="P193" s="209"/>
      <c r="Q193" s="270">
        <f>Q194</f>
        <v>2318.8000000000002</v>
      </c>
      <c r="R193" s="275"/>
      <c r="S193" s="270">
        <f t="shared" ref="S193:T193" si="51">S194</f>
        <v>75</v>
      </c>
      <c r="T193" s="270">
        <f t="shared" si="51"/>
        <v>110</v>
      </c>
    </row>
    <row r="194" spans="1:20" ht="41.25" customHeight="1">
      <c r="A194" s="9"/>
      <c r="B194" s="36"/>
      <c r="C194" s="37"/>
      <c r="D194" s="37"/>
      <c r="E194" s="38"/>
      <c r="F194" s="39"/>
      <c r="G194" s="39"/>
      <c r="H194" s="40"/>
      <c r="I194" s="223" t="s">
        <v>372</v>
      </c>
      <c r="J194" s="159"/>
      <c r="K194" s="189" t="s">
        <v>477</v>
      </c>
      <c r="L194" s="159"/>
      <c r="M194" s="176">
        <v>256</v>
      </c>
      <c r="N194" s="177">
        <v>8</v>
      </c>
      <c r="O194" s="177">
        <v>1</v>
      </c>
      <c r="P194" s="209" t="s">
        <v>375</v>
      </c>
      <c r="Q194" s="270">
        <v>2318.8000000000002</v>
      </c>
      <c r="R194" s="275"/>
      <c r="S194" s="270">
        <v>75</v>
      </c>
      <c r="T194" s="270">
        <v>110</v>
      </c>
    </row>
    <row r="195" spans="1:20" ht="48.75" customHeight="1">
      <c r="A195" s="9"/>
      <c r="B195" s="36"/>
      <c r="C195" s="37"/>
      <c r="D195" s="37"/>
      <c r="E195" s="38"/>
      <c r="F195" s="39"/>
      <c r="G195" s="39"/>
      <c r="H195" s="40"/>
      <c r="I195" s="233" t="s">
        <v>536</v>
      </c>
      <c r="J195" s="159"/>
      <c r="K195" s="187" t="s">
        <v>395</v>
      </c>
      <c r="L195" s="159"/>
      <c r="M195" s="176"/>
      <c r="N195" s="177"/>
      <c r="O195" s="177"/>
      <c r="P195" s="209"/>
      <c r="Q195" s="270">
        <f>Q198+Q196+Q201</f>
        <v>1734.2</v>
      </c>
      <c r="R195" s="275"/>
      <c r="S195" s="270">
        <f t="shared" ref="S195:T195" si="52">S198+S196+S201</f>
        <v>208</v>
      </c>
      <c r="T195" s="270">
        <f t="shared" si="52"/>
        <v>1120</v>
      </c>
    </row>
    <row r="196" spans="1:20" ht="41.25" customHeight="1">
      <c r="A196" s="9"/>
      <c r="B196" s="36"/>
      <c r="C196" s="37"/>
      <c r="D196" s="37"/>
      <c r="E196" s="38"/>
      <c r="F196" s="39"/>
      <c r="G196" s="39"/>
      <c r="H196" s="40"/>
      <c r="I196" s="223" t="s">
        <v>449</v>
      </c>
      <c r="J196" s="159"/>
      <c r="K196" s="189" t="s">
        <v>523</v>
      </c>
      <c r="L196" s="159"/>
      <c r="M196" s="176"/>
      <c r="N196" s="177"/>
      <c r="O196" s="177"/>
      <c r="P196" s="209"/>
      <c r="Q196" s="270">
        <f>Q197</f>
        <v>500</v>
      </c>
      <c r="R196" s="275"/>
      <c r="S196" s="270">
        <f t="shared" ref="S196:T196" si="53">S197</f>
        <v>6</v>
      </c>
      <c r="T196" s="270">
        <f t="shared" si="53"/>
        <v>5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104" t="s">
        <v>372</v>
      </c>
      <c r="J197" s="159"/>
      <c r="K197" s="383" t="s">
        <v>523</v>
      </c>
      <c r="L197" s="159"/>
      <c r="M197" s="176">
        <v>256</v>
      </c>
      <c r="N197" s="177">
        <v>8</v>
      </c>
      <c r="O197" s="177">
        <v>1</v>
      </c>
      <c r="P197" s="209" t="s">
        <v>375</v>
      </c>
      <c r="Q197" s="441">
        <v>500</v>
      </c>
      <c r="R197" s="275"/>
      <c r="S197" s="270">
        <v>6</v>
      </c>
      <c r="T197" s="270">
        <v>5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222" t="s">
        <v>405</v>
      </c>
      <c r="J198" s="159"/>
      <c r="K198" s="129" t="s">
        <v>406</v>
      </c>
      <c r="L198" s="159"/>
      <c r="M198" s="176"/>
      <c r="N198" s="177"/>
      <c r="O198" s="177"/>
      <c r="P198" s="209"/>
      <c r="Q198" s="270">
        <f>Q199+Q200</f>
        <v>1234.2</v>
      </c>
      <c r="R198" s="275"/>
      <c r="S198" s="270">
        <f t="shared" ref="S198:T198" si="54">S199+S200</f>
        <v>110</v>
      </c>
      <c r="T198" s="270">
        <f t="shared" si="54"/>
        <v>1115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223" t="s">
        <v>372</v>
      </c>
      <c r="J199" s="159"/>
      <c r="K199" s="129" t="s">
        <v>406</v>
      </c>
      <c r="L199" s="159"/>
      <c r="M199" s="176">
        <v>256</v>
      </c>
      <c r="N199" s="177">
        <v>8</v>
      </c>
      <c r="O199" s="177">
        <v>1</v>
      </c>
      <c r="P199" s="209" t="s">
        <v>375</v>
      </c>
      <c r="Q199" s="270">
        <v>1234.2</v>
      </c>
      <c r="R199" s="275"/>
      <c r="S199" s="270">
        <v>110</v>
      </c>
      <c r="T199" s="270">
        <v>1115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333" t="s">
        <v>69</v>
      </c>
      <c r="J200" s="159"/>
      <c r="K200" s="129" t="s">
        <v>406</v>
      </c>
      <c r="L200" s="159"/>
      <c r="M200" s="176">
        <v>251</v>
      </c>
      <c r="N200" s="177">
        <v>8</v>
      </c>
      <c r="O200" s="177">
        <v>1</v>
      </c>
      <c r="P200" s="209" t="s">
        <v>82</v>
      </c>
      <c r="Q200" s="270">
        <v>0</v>
      </c>
      <c r="R200" s="275"/>
      <c r="S200" s="270">
        <v>0</v>
      </c>
      <c r="T200" s="270">
        <v>0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233" t="s">
        <v>595</v>
      </c>
      <c r="J201" s="159"/>
      <c r="K201" s="353" t="s">
        <v>613</v>
      </c>
      <c r="L201" s="159"/>
      <c r="M201" s="176"/>
      <c r="N201" s="177"/>
      <c r="O201" s="177"/>
      <c r="P201" s="209"/>
      <c r="Q201" s="270">
        <f>Q202</f>
        <v>0</v>
      </c>
      <c r="R201" s="275"/>
      <c r="S201" s="270">
        <f t="shared" ref="S201:T201" si="55">S202</f>
        <v>92</v>
      </c>
      <c r="T201" s="270">
        <f t="shared" si="55"/>
        <v>0</v>
      </c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223" t="s">
        <v>372</v>
      </c>
      <c r="J202" s="159"/>
      <c r="K202" s="353" t="s">
        <v>613</v>
      </c>
      <c r="L202" s="159"/>
      <c r="M202" s="176">
        <v>256</v>
      </c>
      <c r="N202" s="177">
        <v>8</v>
      </c>
      <c r="O202" s="177">
        <v>1</v>
      </c>
      <c r="P202" s="209" t="s">
        <v>375</v>
      </c>
      <c r="Q202" s="270">
        <v>0</v>
      </c>
      <c r="R202" s="275"/>
      <c r="S202" s="270">
        <v>92</v>
      </c>
      <c r="T202" s="270">
        <v>0</v>
      </c>
    </row>
    <row r="203" spans="1:20" ht="41.25" customHeight="1">
      <c r="A203" s="9"/>
      <c r="B203" s="36"/>
      <c r="C203" s="37"/>
      <c r="D203" s="37"/>
      <c r="E203" s="38"/>
      <c r="F203" s="39"/>
      <c r="G203" s="39"/>
      <c r="H203" s="40"/>
      <c r="I203" s="234" t="s">
        <v>36</v>
      </c>
      <c r="J203" s="159"/>
      <c r="K203" s="189" t="s">
        <v>157</v>
      </c>
      <c r="L203" s="159"/>
      <c r="M203" s="176"/>
      <c r="N203" s="177"/>
      <c r="O203" s="177"/>
      <c r="P203" s="209"/>
      <c r="Q203" s="270">
        <f>Q204+Q208</f>
        <v>12841.3</v>
      </c>
      <c r="R203" s="275"/>
      <c r="S203" s="270">
        <f t="shared" ref="S203:T203" si="56">S204+S208</f>
        <v>6972.7</v>
      </c>
      <c r="T203" s="270">
        <f t="shared" si="56"/>
        <v>7127.7</v>
      </c>
    </row>
    <row r="204" spans="1:20" ht="41.25" customHeight="1">
      <c r="A204" s="9"/>
      <c r="B204" s="36"/>
      <c r="C204" s="37"/>
      <c r="D204" s="37"/>
      <c r="E204" s="38"/>
      <c r="F204" s="39"/>
      <c r="G204" s="39"/>
      <c r="H204" s="40"/>
      <c r="I204" s="235" t="s">
        <v>20</v>
      </c>
      <c r="J204" s="159"/>
      <c r="K204" s="202" t="s">
        <v>158</v>
      </c>
      <c r="L204" s="202"/>
      <c r="M204" s="226"/>
      <c r="N204" s="227"/>
      <c r="O204" s="227"/>
      <c r="P204" s="228"/>
      <c r="Q204" s="283">
        <f>Q205</f>
        <v>6403.7</v>
      </c>
      <c r="R204" s="280"/>
      <c r="S204" s="283">
        <f t="shared" ref="S204:T204" si="57">S205</f>
        <v>6827.7</v>
      </c>
      <c r="T204" s="283">
        <f t="shared" si="57"/>
        <v>6827.7</v>
      </c>
    </row>
    <row r="205" spans="1:20" ht="24.75" customHeight="1">
      <c r="A205" s="9"/>
      <c r="B205" s="36"/>
      <c r="C205" s="37"/>
      <c r="D205" s="37"/>
      <c r="E205" s="38"/>
      <c r="F205" s="39"/>
      <c r="G205" s="39"/>
      <c r="H205" s="40"/>
      <c r="I205" s="212" t="s">
        <v>139</v>
      </c>
      <c r="J205" s="159"/>
      <c r="K205" s="189" t="s">
        <v>141</v>
      </c>
      <c r="L205" s="159"/>
      <c r="M205" s="176"/>
      <c r="N205" s="177"/>
      <c r="O205" s="177"/>
      <c r="P205" s="178"/>
      <c r="Q205" s="270">
        <f>Q206+Q207</f>
        <v>6403.7</v>
      </c>
      <c r="R205" s="275"/>
      <c r="S205" s="270">
        <f>S206+S207</f>
        <v>6827.7</v>
      </c>
      <c r="T205" s="270">
        <f>T206+T207</f>
        <v>6827.7</v>
      </c>
    </row>
    <row r="206" spans="1:20" ht="31.5" customHeight="1">
      <c r="A206" s="9"/>
      <c r="B206" s="36"/>
      <c r="C206" s="37"/>
      <c r="D206" s="37"/>
      <c r="E206" s="38"/>
      <c r="F206" s="39"/>
      <c r="G206" s="39"/>
      <c r="H206" s="40"/>
      <c r="I206" s="223" t="s">
        <v>140</v>
      </c>
      <c r="J206" s="159"/>
      <c r="K206" s="189" t="s">
        <v>141</v>
      </c>
      <c r="L206" s="159"/>
      <c r="M206" s="176">
        <v>256</v>
      </c>
      <c r="N206" s="177">
        <v>7</v>
      </c>
      <c r="O206" s="177">
        <v>3</v>
      </c>
      <c r="P206" s="178">
        <v>611</v>
      </c>
      <c r="Q206" s="270">
        <v>6403.7</v>
      </c>
      <c r="R206" s="275"/>
      <c r="S206" s="270">
        <v>6827.7</v>
      </c>
      <c r="T206" s="270">
        <v>6827.7</v>
      </c>
    </row>
    <row r="207" spans="1:20" ht="26.25" customHeight="1">
      <c r="A207" s="9"/>
      <c r="B207" s="36"/>
      <c r="C207" s="37"/>
      <c r="D207" s="37"/>
      <c r="E207" s="38"/>
      <c r="F207" s="39"/>
      <c r="G207" s="39"/>
      <c r="H207" s="40"/>
      <c r="I207" s="223" t="s">
        <v>134</v>
      </c>
      <c r="J207" s="159"/>
      <c r="K207" s="189" t="s">
        <v>141</v>
      </c>
      <c r="L207" s="159"/>
      <c r="M207" s="176">
        <v>256</v>
      </c>
      <c r="N207" s="177">
        <v>7</v>
      </c>
      <c r="O207" s="177">
        <v>3</v>
      </c>
      <c r="P207" s="178">
        <v>612</v>
      </c>
      <c r="Q207" s="270">
        <v>0</v>
      </c>
      <c r="R207" s="275"/>
      <c r="S207" s="270">
        <v>0</v>
      </c>
      <c r="T207" s="270">
        <v>0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394" t="s">
        <v>520</v>
      </c>
      <c r="J208" s="159"/>
      <c r="K208" s="189" t="s">
        <v>521</v>
      </c>
      <c r="L208" s="159"/>
      <c r="M208" s="176"/>
      <c r="N208" s="177"/>
      <c r="O208" s="177"/>
      <c r="P208" s="178"/>
      <c r="Q208" s="270">
        <f>Q209+Q211</f>
        <v>6437.6</v>
      </c>
      <c r="R208" s="275"/>
      <c r="S208" s="270">
        <f t="shared" ref="S208:T208" si="58">S209+S211</f>
        <v>145</v>
      </c>
      <c r="T208" s="270">
        <f t="shared" si="58"/>
        <v>300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222" t="s">
        <v>405</v>
      </c>
      <c r="J209" s="159"/>
      <c r="K209" s="382" t="s">
        <v>522</v>
      </c>
      <c r="L209" s="159"/>
      <c r="M209" s="176"/>
      <c r="N209" s="177"/>
      <c r="O209" s="177"/>
      <c r="P209" s="178"/>
      <c r="Q209" s="270">
        <f>Q210</f>
        <v>1585</v>
      </c>
      <c r="R209" s="275"/>
      <c r="S209" s="270">
        <f t="shared" ref="S209:T209" si="59">S210</f>
        <v>145</v>
      </c>
      <c r="T209" s="270">
        <f t="shared" si="59"/>
        <v>300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104" t="s">
        <v>134</v>
      </c>
      <c r="J210" s="159"/>
      <c r="K210" s="382" t="s">
        <v>522</v>
      </c>
      <c r="L210" s="159"/>
      <c r="M210" s="176">
        <v>256</v>
      </c>
      <c r="N210" s="177">
        <v>7</v>
      </c>
      <c r="O210" s="177">
        <v>3</v>
      </c>
      <c r="P210" s="178">
        <v>612</v>
      </c>
      <c r="Q210" s="270">
        <v>1585</v>
      </c>
      <c r="R210" s="275"/>
      <c r="S210" s="270">
        <v>145</v>
      </c>
      <c r="T210" s="270">
        <v>300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402" t="s">
        <v>545</v>
      </c>
      <c r="J211" s="159"/>
      <c r="K211" s="382" t="s">
        <v>546</v>
      </c>
      <c r="L211" s="159"/>
      <c r="M211" s="176"/>
      <c r="N211" s="177"/>
      <c r="O211" s="177"/>
      <c r="P211" s="178"/>
      <c r="Q211" s="270">
        <f>Q212</f>
        <v>4852.6000000000004</v>
      </c>
      <c r="R211" s="275"/>
      <c r="S211" s="270">
        <f t="shared" ref="S211:T211" si="60">S212</f>
        <v>0</v>
      </c>
      <c r="T211" s="270">
        <f t="shared" si="60"/>
        <v>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104" t="s">
        <v>134</v>
      </c>
      <c r="J212" s="159"/>
      <c r="K212" s="382" t="s">
        <v>546</v>
      </c>
      <c r="L212" s="159"/>
      <c r="M212" s="176">
        <v>256</v>
      </c>
      <c r="N212" s="177">
        <v>7</v>
      </c>
      <c r="O212" s="177">
        <v>3</v>
      </c>
      <c r="P212" s="178">
        <v>612</v>
      </c>
      <c r="Q212" s="270">
        <v>4852.6000000000004</v>
      </c>
      <c r="R212" s="275"/>
      <c r="S212" s="270">
        <v>0</v>
      </c>
      <c r="T212" s="270"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204" t="s">
        <v>439</v>
      </c>
      <c r="J213" s="159"/>
      <c r="K213" s="353" t="s">
        <v>440</v>
      </c>
      <c r="L213" s="159"/>
      <c r="M213" s="176"/>
      <c r="N213" s="177"/>
      <c r="O213" s="177"/>
      <c r="P213" s="178"/>
      <c r="Q213" s="270">
        <f>Q214</f>
        <v>0</v>
      </c>
      <c r="R213" s="270">
        <f t="shared" ref="R213:T213" si="61">R214</f>
        <v>0</v>
      </c>
      <c r="S213" s="270">
        <f t="shared" si="61"/>
        <v>0</v>
      </c>
      <c r="T213" s="270">
        <f t="shared" si="61"/>
        <v>0</v>
      </c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182" t="s">
        <v>441</v>
      </c>
      <c r="J214" s="159"/>
      <c r="K214" s="354" t="s">
        <v>442</v>
      </c>
      <c r="L214" s="159"/>
      <c r="M214" s="176"/>
      <c r="N214" s="177"/>
      <c r="O214" s="177"/>
      <c r="P214" s="178"/>
      <c r="Q214" s="270">
        <f>Q215</f>
        <v>0</v>
      </c>
      <c r="R214" s="270">
        <f t="shared" ref="R214:T214" si="62">R215</f>
        <v>0</v>
      </c>
      <c r="S214" s="270">
        <f t="shared" si="62"/>
        <v>0</v>
      </c>
      <c r="T214" s="270">
        <f t="shared" si="62"/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204" t="s">
        <v>443</v>
      </c>
      <c r="J215" s="159"/>
      <c r="K215" s="353" t="s">
        <v>444</v>
      </c>
      <c r="L215" s="159"/>
      <c r="M215" s="176"/>
      <c r="N215" s="177"/>
      <c r="O215" s="177"/>
      <c r="P215" s="178"/>
      <c r="Q215" s="270">
        <f>Q216+Q217</f>
        <v>0</v>
      </c>
      <c r="R215" s="270">
        <f t="shared" ref="R215" si="63">R216</f>
        <v>0</v>
      </c>
      <c r="S215" s="270">
        <f t="shared" ref="S215:T215" si="64">S216+S217</f>
        <v>0</v>
      </c>
      <c r="T215" s="270">
        <f t="shared" si="64"/>
        <v>0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23" t="s">
        <v>69</v>
      </c>
      <c r="J216" s="159"/>
      <c r="K216" s="353" t="s">
        <v>444</v>
      </c>
      <c r="L216" s="159"/>
      <c r="M216" s="176">
        <v>256</v>
      </c>
      <c r="N216" s="177">
        <v>8</v>
      </c>
      <c r="O216" s="177">
        <v>4</v>
      </c>
      <c r="P216" s="178">
        <v>240</v>
      </c>
      <c r="Q216" s="270"/>
      <c r="R216" s="275"/>
      <c r="S216" s="270"/>
      <c r="T216" s="270"/>
    </row>
    <row r="217" spans="1:20" ht="50.25" customHeight="1">
      <c r="A217" s="9"/>
      <c r="B217" s="36"/>
      <c r="C217" s="37"/>
      <c r="D217" s="37"/>
      <c r="E217" s="38"/>
      <c r="F217" s="39"/>
      <c r="G217" s="39"/>
      <c r="H217" s="40"/>
      <c r="I217" s="23" t="s">
        <v>79</v>
      </c>
      <c r="J217" s="159"/>
      <c r="K217" s="353" t="s">
        <v>444</v>
      </c>
      <c r="L217" s="159"/>
      <c r="M217" s="176">
        <v>256</v>
      </c>
      <c r="N217" s="177">
        <v>8</v>
      </c>
      <c r="O217" s="177">
        <v>4</v>
      </c>
      <c r="P217" s="178">
        <v>850</v>
      </c>
      <c r="Q217" s="270"/>
      <c r="R217" s="275"/>
      <c r="S217" s="270"/>
      <c r="T217" s="270"/>
    </row>
    <row r="218" spans="1:20" ht="31.5" customHeight="1">
      <c r="A218" s="9"/>
      <c r="B218" s="36"/>
      <c r="C218" s="37"/>
      <c r="D218" s="37"/>
      <c r="E218" s="38"/>
      <c r="F218" s="39"/>
      <c r="G218" s="39"/>
      <c r="H218" s="40"/>
      <c r="I218" s="375" t="s">
        <v>621</v>
      </c>
      <c r="J218" s="159"/>
      <c r="K218" s="244" t="s">
        <v>167</v>
      </c>
      <c r="L218" s="157"/>
      <c r="M218" s="172"/>
      <c r="N218" s="173"/>
      <c r="O218" s="173"/>
      <c r="P218" s="245"/>
      <c r="Q218" s="282">
        <f>Q219+Q290+Q299+Q328</f>
        <v>289384.7</v>
      </c>
      <c r="R218" s="278"/>
      <c r="S218" s="282">
        <f>S219+S290+S299+S328</f>
        <v>254173.1</v>
      </c>
      <c r="T218" s="282">
        <f>T219+T290+T299+T328</f>
        <v>264530.89999999997</v>
      </c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458" t="s">
        <v>21</v>
      </c>
      <c r="J219" s="159"/>
      <c r="K219" s="189" t="s">
        <v>187</v>
      </c>
      <c r="L219" s="159"/>
      <c r="M219" s="176"/>
      <c r="N219" s="177"/>
      <c r="O219" s="177"/>
      <c r="P219" s="236"/>
      <c r="Q219" s="270">
        <f>Q220+Q226+Q230+Q233+Q249+Q260+Q287+Q238+Q242+Q245</f>
        <v>205457.59999999998</v>
      </c>
      <c r="R219" s="275"/>
      <c r="S219" s="270">
        <f t="shared" ref="S219:T219" si="65">S220+S226+S230+S233+S249+S260+S287+S238+S242+S245</f>
        <v>170836.8</v>
      </c>
      <c r="T219" s="270">
        <f t="shared" si="65"/>
        <v>179816.1</v>
      </c>
    </row>
    <row r="220" spans="1:20" ht="31.5" customHeight="1">
      <c r="A220" s="9"/>
      <c r="B220" s="36"/>
      <c r="C220" s="37"/>
      <c r="D220" s="37"/>
      <c r="E220" s="38"/>
      <c r="F220" s="39"/>
      <c r="G220" s="39"/>
      <c r="H220" s="40"/>
      <c r="I220" s="57" t="s">
        <v>22</v>
      </c>
      <c r="J220" s="159"/>
      <c r="K220" s="224" t="s">
        <v>188</v>
      </c>
      <c r="L220" s="159"/>
      <c r="M220" s="226"/>
      <c r="N220" s="227"/>
      <c r="O220" s="227"/>
      <c r="P220" s="236"/>
      <c r="Q220" s="283">
        <f>Q221</f>
        <v>30833.800000000003</v>
      </c>
      <c r="R220" s="280"/>
      <c r="S220" s="283">
        <f>S221</f>
        <v>32018.1</v>
      </c>
      <c r="T220" s="283">
        <f>T221</f>
        <v>32018.1</v>
      </c>
    </row>
    <row r="221" spans="1:20" ht="24" customHeight="1">
      <c r="A221" s="9"/>
      <c r="B221" s="36"/>
      <c r="C221" s="37"/>
      <c r="D221" s="37"/>
      <c r="E221" s="38"/>
      <c r="F221" s="39"/>
      <c r="G221" s="39"/>
      <c r="H221" s="40"/>
      <c r="I221" s="212" t="s">
        <v>180</v>
      </c>
      <c r="J221" s="159"/>
      <c r="K221" s="189" t="s">
        <v>189</v>
      </c>
      <c r="L221" s="159"/>
      <c r="M221" s="176"/>
      <c r="N221" s="177"/>
      <c r="O221" s="177"/>
      <c r="P221" s="209"/>
      <c r="Q221" s="270">
        <f>Q222+Q223+Q224+Q225</f>
        <v>30833.800000000003</v>
      </c>
      <c r="R221" s="275"/>
      <c r="S221" s="270">
        <f t="shared" ref="S221:T221" si="66">S222+S223+S224+S225</f>
        <v>32018.1</v>
      </c>
      <c r="T221" s="270">
        <f t="shared" si="66"/>
        <v>32018.1</v>
      </c>
    </row>
    <row r="222" spans="1:20" ht="39.75" customHeight="1">
      <c r="A222" s="9"/>
      <c r="B222" s="36"/>
      <c r="C222" s="37"/>
      <c r="D222" s="37"/>
      <c r="E222" s="38"/>
      <c r="F222" s="39"/>
      <c r="G222" s="39"/>
      <c r="H222" s="40"/>
      <c r="I222" s="128" t="s">
        <v>163</v>
      </c>
      <c r="J222" s="109"/>
      <c r="K222" s="129" t="s">
        <v>189</v>
      </c>
      <c r="L222" s="109"/>
      <c r="M222" s="69">
        <v>275</v>
      </c>
      <c r="N222" s="70">
        <v>7</v>
      </c>
      <c r="O222" s="70">
        <v>2</v>
      </c>
      <c r="P222" s="131" t="s">
        <v>155</v>
      </c>
      <c r="Q222" s="284">
        <v>25938.3</v>
      </c>
      <c r="R222" s="285"/>
      <c r="S222" s="284">
        <v>27242.5</v>
      </c>
      <c r="T222" s="270">
        <v>27242.5</v>
      </c>
    </row>
    <row r="223" spans="1:20" ht="21" customHeight="1">
      <c r="A223" s="9"/>
      <c r="B223" s="36"/>
      <c r="C223" s="37"/>
      <c r="D223" s="37"/>
      <c r="E223" s="38"/>
      <c r="F223" s="39"/>
      <c r="G223" s="39"/>
      <c r="H223" s="40"/>
      <c r="I223" s="128" t="s">
        <v>134</v>
      </c>
      <c r="J223" s="109"/>
      <c r="K223" s="129" t="s">
        <v>189</v>
      </c>
      <c r="L223" s="109"/>
      <c r="M223" s="69">
        <v>275</v>
      </c>
      <c r="N223" s="70">
        <v>7</v>
      </c>
      <c r="O223" s="70">
        <v>2</v>
      </c>
      <c r="P223" s="131" t="s">
        <v>156</v>
      </c>
      <c r="Q223" s="284">
        <v>59.4</v>
      </c>
      <c r="R223" s="285"/>
      <c r="S223" s="284">
        <v>0</v>
      </c>
      <c r="T223" s="284">
        <v>0</v>
      </c>
    </row>
    <row r="224" spans="1:20" ht="31.5" customHeight="1">
      <c r="A224" s="9"/>
      <c r="B224" s="36"/>
      <c r="C224" s="37"/>
      <c r="D224" s="37"/>
      <c r="E224" s="38"/>
      <c r="F224" s="39"/>
      <c r="G224" s="39"/>
      <c r="H224" s="40"/>
      <c r="I224" s="223" t="s">
        <v>392</v>
      </c>
      <c r="J224" s="109"/>
      <c r="K224" s="129" t="s">
        <v>189</v>
      </c>
      <c r="L224" s="109"/>
      <c r="M224" s="69">
        <v>275</v>
      </c>
      <c r="N224" s="70">
        <v>7</v>
      </c>
      <c r="O224" s="70">
        <v>2</v>
      </c>
      <c r="P224" s="329" t="s">
        <v>393</v>
      </c>
      <c r="Q224" s="284">
        <v>4836.1000000000004</v>
      </c>
      <c r="R224" s="285"/>
      <c r="S224" s="284">
        <v>4775.6000000000004</v>
      </c>
      <c r="T224" s="284">
        <v>4775.6000000000004</v>
      </c>
    </row>
    <row r="225" spans="1:20" ht="21" customHeight="1">
      <c r="A225" s="9"/>
      <c r="B225" s="36"/>
      <c r="C225" s="37"/>
      <c r="D225" s="37"/>
      <c r="E225" s="38"/>
      <c r="F225" s="39"/>
      <c r="G225" s="39"/>
      <c r="H225" s="40"/>
      <c r="I225" s="223" t="s">
        <v>372</v>
      </c>
      <c r="J225" s="109"/>
      <c r="K225" s="129" t="s">
        <v>189</v>
      </c>
      <c r="L225" s="109"/>
      <c r="M225" s="69">
        <v>275</v>
      </c>
      <c r="N225" s="70">
        <v>7</v>
      </c>
      <c r="O225" s="70">
        <v>2</v>
      </c>
      <c r="P225" s="329" t="s">
        <v>375</v>
      </c>
      <c r="Q225" s="284">
        <v>0</v>
      </c>
      <c r="R225" s="285"/>
      <c r="S225" s="284">
        <v>0</v>
      </c>
      <c r="T225" s="284">
        <v>0</v>
      </c>
    </row>
    <row r="226" spans="1:20" ht="42" customHeight="1">
      <c r="A226" s="9"/>
      <c r="B226" s="36"/>
      <c r="C226" s="37"/>
      <c r="D226" s="37"/>
      <c r="E226" s="38"/>
      <c r="F226" s="39"/>
      <c r="G226" s="39"/>
      <c r="H226" s="40"/>
      <c r="I226" s="93" t="s">
        <v>202</v>
      </c>
      <c r="J226" s="109"/>
      <c r="K226" s="224" t="s">
        <v>203</v>
      </c>
      <c r="L226" s="109"/>
      <c r="M226" s="69"/>
      <c r="N226" s="70"/>
      <c r="O226" s="70"/>
      <c r="P226" s="71"/>
      <c r="Q226" s="284">
        <f>Q227</f>
        <v>4715.2</v>
      </c>
      <c r="R226" s="285"/>
      <c r="S226" s="284">
        <f>S227</f>
        <v>3350.3</v>
      </c>
      <c r="T226" s="284">
        <f>T227</f>
        <v>3350.3</v>
      </c>
    </row>
    <row r="227" spans="1:20" ht="21" customHeight="1">
      <c r="A227" s="9"/>
      <c r="B227" s="36"/>
      <c r="C227" s="37"/>
      <c r="D227" s="37"/>
      <c r="E227" s="38"/>
      <c r="F227" s="39"/>
      <c r="G227" s="39"/>
      <c r="H227" s="40"/>
      <c r="I227" s="128" t="s">
        <v>139</v>
      </c>
      <c r="J227" s="109"/>
      <c r="K227" s="189" t="s">
        <v>204</v>
      </c>
      <c r="L227" s="109"/>
      <c r="M227" s="133"/>
      <c r="N227" s="134"/>
      <c r="O227" s="70"/>
      <c r="P227" s="71"/>
      <c r="Q227" s="284">
        <f>Q228+Q229</f>
        <v>4715.2</v>
      </c>
      <c r="R227" s="285"/>
      <c r="S227" s="284">
        <f>S228+S229</f>
        <v>3350.3</v>
      </c>
      <c r="T227" s="284">
        <f>T228+T229</f>
        <v>3350.3</v>
      </c>
    </row>
    <row r="228" spans="1:20" ht="31.5" customHeight="1">
      <c r="A228" s="9"/>
      <c r="B228" s="36"/>
      <c r="C228" s="37"/>
      <c r="D228" s="37"/>
      <c r="E228" s="38"/>
      <c r="F228" s="39"/>
      <c r="G228" s="39"/>
      <c r="H228" s="40"/>
      <c r="I228" s="128" t="s">
        <v>334</v>
      </c>
      <c r="J228" s="109"/>
      <c r="K228" s="189" t="s">
        <v>204</v>
      </c>
      <c r="L228" s="109"/>
      <c r="M228" s="133">
        <v>275</v>
      </c>
      <c r="N228" s="134">
        <v>7</v>
      </c>
      <c r="O228" s="70">
        <v>3</v>
      </c>
      <c r="P228" s="131" t="s">
        <v>155</v>
      </c>
      <c r="Q228" s="284">
        <v>4715.2</v>
      </c>
      <c r="R228" s="285"/>
      <c r="S228" s="284">
        <v>3350.3</v>
      </c>
      <c r="T228" s="284">
        <v>3350.3</v>
      </c>
    </row>
    <row r="229" spans="1:20" ht="18.75" customHeight="1">
      <c r="A229" s="9"/>
      <c r="B229" s="36"/>
      <c r="C229" s="37"/>
      <c r="D229" s="37"/>
      <c r="E229" s="38"/>
      <c r="F229" s="39"/>
      <c r="G229" s="39"/>
      <c r="H229" s="40"/>
      <c r="I229" s="128" t="s">
        <v>134</v>
      </c>
      <c r="J229" s="109"/>
      <c r="K229" s="189" t="s">
        <v>204</v>
      </c>
      <c r="L229" s="109"/>
      <c r="M229" s="133">
        <v>275</v>
      </c>
      <c r="N229" s="134">
        <v>7</v>
      </c>
      <c r="O229" s="70">
        <v>3</v>
      </c>
      <c r="P229" s="131" t="s">
        <v>156</v>
      </c>
      <c r="Q229" s="284">
        <v>0</v>
      </c>
      <c r="R229" s="285"/>
      <c r="S229" s="284">
        <v>0</v>
      </c>
      <c r="T229" s="284">
        <v>0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138" t="s">
        <v>23</v>
      </c>
      <c r="J230" s="109"/>
      <c r="K230" s="130" t="s">
        <v>190</v>
      </c>
      <c r="L230" s="109"/>
      <c r="M230" s="246"/>
      <c r="N230" s="247"/>
      <c r="O230" s="247"/>
      <c r="P230" s="143"/>
      <c r="Q230" s="286">
        <f>Q231</f>
        <v>4.5</v>
      </c>
      <c r="R230" s="287"/>
      <c r="S230" s="286">
        <f>S231</f>
        <v>0</v>
      </c>
      <c r="T230" s="286">
        <f>T231</f>
        <v>0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03" t="s">
        <v>130</v>
      </c>
      <c r="J231" s="109"/>
      <c r="K231" s="129" t="s">
        <v>191</v>
      </c>
      <c r="L231" s="109"/>
      <c r="M231" s="69"/>
      <c r="N231" s="70"/>
      <c r="O231" s="70"/>
      <c r="P231" s="144"/>
      <c r="Q231" s="284">
        <f>Q232</f>
        <v>4.5</v>
      </c>
      <c r="R231" s="285"/>
      <c r="S231" s="284">
        <f t="shared" ref="S231:T231" si="67">S232</f>
        <v>0</v>
      </c>
      <c r="T231" s="284">
        <f t="shared" si="67"/>
        <v>0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135" t="s">
        <v>131</v>
      </c>
      <c r="J232" s="109"/>
      <c r="K232" s="129" t="s">
        <v>191</v>
      </c>
      <c r="L232" s="109"/>
      <c r="M232" s="69">
        <v>275</v>
      </c>
      <c r="N232" s="70">
        <v>7</v>
      </c>
      <c r="O232" s="70">
        <v>2</v>
      </c>
      <c r="P232" s="144" t="s">
        <v>201</v>
      </c>
      <c r="Q232" s="284">
        <v>4.5</v>
      </c>
      <c r="R232" s="285"/>
      <c r="S232" s="284">
        <v>0</v>
      </c>
      <c r="T232" s="284">
        <v>0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93" t="s">
        <v>24</v>
      </c>
      <c r="J233" s="109"/>
      <c r="K233" s="224" t="s">
        <v>192</v>
      </c>
      <c r="L233" s="109"/>
      <c r="M233" s="246"/>
      <c r="N233" s="247"/>
      <c r="O233" s="247"/>
      <c r="P233" s="143"/>
      <c r="Q233" s="286">
        <f>Q234</f>
        <v>161.69999999999999</v>
      </c>
      <c r="R233" s="287"/>
      <c r="S233" s="286">
        <f>S234</f>
        <v>0</v>
      </c>
      <c r="T233" s="286">
        <f>T234</f>
        <v>200.7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139" t="s">
        <v>181</v>
      </c>
      <c r="J234" s="109"/>
      <c r="K234" s="189" t="s">
        <v>193</v>
      </c>
      <c r="L234" s="109"/>
      <c r="M234" s="69"/>
      <c r="N234" s="70"/>
      <c r="O234" s="70"/>
      <c r="P234" s="144"/>
      <c r="Q234" s="284">
        <f>Q236+Q235+Q237</f>
        <v>161.69999999999999</v>
      </c>
      <c r="R234" s="285"/>
      <c r="S234" s="284">
        <f t="shared" ref="S234:T234" si="68">S236+S235+S237</f>
        <v>0</v>
      </c>
      <c r="T234" s="284">
        <f t="shared" si="68"/>
        <v>200.7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135" t="s">
        <v>134</v>
      </c>
      <c r="J235" s="109"/>
      <c r="K235" s="189" t="s">
        <v>193</v>
      </c>
      <c r="L235" s="109"/>
      <c r="M235" s="69">
        <v>275</v>
      </c>
      <c r="N235" s="70">
        <v>7</v>
      </c>
      <c r="O235" s="70">
        <v>3</v>
      </c>
      <c r="P235" s="144" t="s">
        <v>156</v>
      </c>
      <c r="Q235" s="284">
        <v>21.7</v>
      </c>
      <c r="R235" s="285"/>
      <c r="S235" s="284">
        <v>0</v>
      </c>
      <c r="T235" s="284">
        <v>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135" t="s">
        <v>134</v>
      </c>
      <c r="J236" s="109"/>
      <c r="K236" s="189" t="s">
        <v>193</v>
      </c>
      <c r="L236" s="109"/>
      <c r="M236" s="69">
        <v>275</v>
      </c>
      <c r="N236" s="70">
        <v>7</v>
      </c>
      <c r="O236" s="70">
        <v>2</v>
      </c>
      <c r="P236" s="144" t="s">
        <v>156</v>
      </c>
      <c r="Q236" s="284">
        <v>121.5</v>
      </c>
      <c r="R236" s="285"/>
      <c r="S236" s="284">
        <v>0</v>
      </c>
      <c r="T236" s="270">
        <v>130.69999999999999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223" t="s">
        <v>372</v>
      </c>
      <c r="J237" s="159"/>
      <c r="K237" s="189" t="s">
        <v>193</v>
      </c>
      <c r="L237" s="159"/>
      <c r="M237" s="176">
        <v>275</v>
      </c>
      <c r="N237" s="177">
        <v>7</v>
      </c>
      <c r="O237" s="177">
        <v>2</v>
      </c>
      <c r="P237" s="374" t="s">
        <v>375</v>
      </c>
      <c r="Q237" s="270">
        <v>18.5</v>
      </c>
      <c r="R237" s="275"/>
      <c r="S237" s="270">
        <v>0</v>
      </c>
      <c r="T237" s="270">
        <v>70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87" t="s">
        <v>493</v>
      </c>
      <c r="J238" s="159"/>
      <c r="K238" s="187" t="s">
        <v>497</v>
      </c>
      <c r="L238" s="159"/>
      <c r="M238" s="176"/>
      <c r="N238" s="177"/>
      <c r="O238" s="177"/>
      <c r="P238" s="374"/>
      <c r="Q238" s="270">
        <f>Q239</f>
        <v>3137.8</v>
      </c>
      <c r="R238" s="275"/>
      <c r="S238" s="270">
        <f t="shared" ref="S238:T238" si="69">S239</f>
        <v>3137.8</v>
      </c>
      <c r="T238" s="270">
        <f t="shared" si="69"/>
        <v>1568.7</v>
      </c>
    </row>
    <row r="239" spans="1:20" ht="60" customHeight="1">
      <c r="A239" s="9"/>
      <c r="B239" s="36"/>
      <c r="C239" s="37"/>
      <c r="D239" s="37"/>
      <c r="E239" s="38"/>
      <c r="F239" s="39"/>
      <c r="G239" s="39"/>
      <c r="H239" s="40"/>
      <c r="I239" s="223" t="s">
        <v>648</v>
      </c>
      <c r="J239" s="159"/>
      <c r="K239" s="189" t="s">
        <v>498</v>
      </c>
      <c r="L239" s="159"/>
      <c r="M239" s="176"/>
      <c r="N239" s="177"/>
      <c r="O239" s="177"/>
      <c r="P239" s="374"/>
      <c r="Q239" s="270">
        <f>Q240+Q241</f>
        <v>3137.8</v>
      </c>
      <c r="R239" s="275"/>
      <c r="S239" s="270">
        <f t="shared" ref="S239:T239" si="70">S240+S241</f>
        <v>3137.8</v>
      </c>
      <c r="T239" s="270">
        <f t="shared" si="70"/>
        <v>1568.7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338" t="s">
        <v>134</v>
      </c>
      <c r="J240" s="159"/>
      <c r="K240" s="189" t="s">
        <v>498</v>
      </c>
      <c r="L240" s="159"/>
      <c r="M240" s="176">
        <v>275</v>
      </c>
      <c r="N240" s="177">
        <v>7</v>
      </c>
      <c r="O240" s="177">
        <v>2</v>
      </c>
      <c r="P240" s="374" t="s">
        <v>156</v>
      </c>
      <c r="Q240" s="395">
        <v>3137.8</v>
      </c>
      <c r="R240" s="395">
        <v>3137.8</v>
      </c>
      <c r="S240" s="395">
        <v>3137.8</v>
      </c>
      <c r="T240" s="270">
        <v>0</v>
      </c>
    </row>
    <row r="241" spans="1:20" ht="47.25" customHeight="1">
      <c r="A241" s="9"/>
      <c r="B241" s="36"/>
      <c r="C241" s="37"/>
      <c r="D241" s="37"/>
      <c r="E241" s="38"/>
      <c r="F241" s="39"/>
      <c r="G241" s="39"/>
      <c r="H241" s="40"/>
      <c r="I241" s="223" t="s">
        <v>372</v>
      </c>
      <c r="J241" s="159"/>
      <c r="K241" s="189" t="s">
        <v>498</v>
      </c>
      <c r="L241" s="159"/>
      <c r="M241" s="176">
        <v>275</v>
      </c>
      <c r="N241" s="177">
        <v>7</v>
      </c>
      <c r="O241" s="177">
        <v>2</v>
      </c>
      <c r="P241" s="374" t="s">
        <v>375</v>
      </c>
      <c r="Q241" s="470" t="s">
        <v>635</v>
      </c>
      <c r="R241" s="395">
        <v>0</v>
      </c>
      <c r="S241" s="395"/>
      <c r="T241" s="270">
        <v>1568.7</v>
      </c>
    </row>
    <row r="242" spans="1:20" ht="31.5" customHeight="1">
      <c r="A242" s="9"/>
      <c r="B242" s="36"/>
      <c r="C242" s="37"/>
      <c r="D242" s="37"/>
      <c r="E242" s="38"/>
      <c r="F242" s="39"/>
      <c r="G242" s="39"/>
      <c r="H242" s="40"/>
      <c r="I242" s="337" t="s">
        <v>494</v>
      </c>
      <c r="J242" s="159"/>
      <c r="K242" s="187" t="s">
        <v>499</v>
      </c>
      <c r="L242" s="159"/>
      <c r="M242" s="176"/>
      <c r="N242" s="177"/>
      <c r="O242" s="177"/>
      <c r="P242" s="374"/>
      <c r="Q242" s="270">
        <f>Q243</f>
        <v>0</v>
      </c>
      <c r="R242" s="275"/>
      <c r="S242" s="270">
        <f t="shared" ref="S242:T243" si="71">S243</f>
        <v>0</v>
      </c>
      <c r="T242" s="270">
        <f t="shared" si="71"/>
        <v>0</v>
      </c>
    </row>
    <row r="243" spans="1:20" ht="31.5" customHeight="1">
      <c r="A243" s="9"/>
      <c r="B243" s="36"/>
      <c r="C243" s="37"/>
      <c r="D243" s="37"/>
      <c r="E243" s="38"/>
      <c r="F243" s="39"/>
      <c r="G243" s="39"/>
      <c r="H243" s="40"/>
      <c r="I243" s="223" t="s">
        <v>495</v>
      </c>
      <c r="J243" s="159"/>
      <c r="K243" s="189" t="s">
        <v>500</v>
      </c>
      <c r="L243" s="159"/>
      <c r="M243" s="176"/>
      <c r="N243" s="177"/>
      <c r="O243" s="177"/>
      <c r="P243" s="374"/>
      <c r="Q243" s="270">
        <f>Q244</f>
        <v>0</v>
      </c>
      <c r="R243" s="275"/>
      <c r="S243" s="270">
        <f t="shared" si="71"/>
        <v>0</v>
      </c>
      <c r="T243" s="270">
        <f t="shared" si="71"/>
        <v>0</v>
      </c>
    </row>
    <row r="244" spans="1:20" ht="31.5" customHeight="1">
      <c r="A244" s="9"/>
      <c r="B244" s="36"/>
      <c r="C244" s="37"/>
      <c r="D244" s="37"/>
      <c r="E244" s="38"/>
      <c r="F244" s="39"/>
      <c r="G244" s="39"/>
      <c r="H244" s="40"/>
      <c r="I244" s="338" t="s">
        <v>134</v>
      </c>
      <c r="J244" s="159"/>
      <c r="K244" s="189" t="s">
        <v>500</v>
      </c>
      <c r="L244" s="159"/>
      <c r="M244" s="176">
        <v>275</v>
      </c>
      <c r="N244" s="177">
        <v>7</v>
      </c>
      <c r="O244" s="177">
        <v>2</v>
      </c>
      <c r="P244" s="374" t="s">
        <v>156</v>
      </c>
      <c r="Q244" s="270">
        <v>0</v>
      </c>
      <c r="R244" s="275"/>
      <c r="S244" s="270">
        <v>0</v>
      </c>
      <c r="T244" s="270">
        <v>0</v>
      </c>
    </row>
    <row r="245" spans="1:20" ht="31.5" customHeight="1">
      <c r="A245" s="9"/>
      <c r="B245" s="36"/>
      <c r="C245" s="37"/>
      <c r="D245" s="37"/>
      <c r="E245" s="38"/>
      <c r="F245" s="39"/>
      <c r="G245" s="39"/>
      <c r="H245" s="40"/>
      <c r="I245" s="337" t="s">
        <v>496</v>
      </c>
      <c r="J245" s="159"/>
      <c r="K245" s="187" t="s">
        <v>501</v>
      </c>
      <c r="L245" s="159"/>
      <c r="M245" s="176"/>
      <c r="N245" s="177"/>
      <c r="O245" s="177"/>
      <c r="P245" s="374"/>
      <c r="Q245" s="270">
        <f>Q246</f>
        <v>0</v>
      </c>
      <c r="R245" s="275"/>
      <c r="S245" s="270">
        <f t="shared" ref="S245:T245" si="72">S246</f>
        <v>0</v>
      </c>
      <c r="T245" s="270">
        <f t="shared" si="72"/>
        <v>8167.1</v>
      </c>
    </row>
    <row r="246" spans="1:20" ht="31.5" customHeight="1">
      <c r="A246" s="9"/>
      <c r="B246" s="36"/>
      <c r="C246" s="37"/>
      <c r="D246" s="37"/>
      <c r="E246" s="38"/>
      <c r="F246" s="39"/>
      <c r="G246" s="39"/>
      <c r="H246" s="40"/>
      <c r="I246" s="338" t="s">
        <v>647</v>
      </c>
      <c r="J246" s="159"/>
      <c r="K246" s="189" t="s">
        <v>502</v>
      </c>
      <c r="L246" s="159"/>
      <c r="M246" s="176"/>
      <c r="N246" s="177"/>
      <c r="O246" s="177"/>
      <c r="P246" s="374"/>
      <c r="Q246" s="270">
        <f>Q247+Q248</f>
        <v>0</v>
      </c>
      <c r="R246" s="275"/>
      <c r="S246" s="270">
        <f t="shared" ref="S246:T246" si="73">S247+S248</f>
        <v>0</v>
      </c>
      <c r="T246" s="270">
        <f t="shared" si="73"/>
        <v>8167.1</v>
      </c>
    </row>
    <row r="247" spans="1:20" ht="31.5" customHeight="1">
      <c r="A247" s="9"/>
      <c r="B247" s="36"/>
      <c r="C247" s="37"/>
      <c r="D247" s="37"/>
      <c r="E247" s="38"/>
      <c r="F247" s="39"/>
      <c r="G247" s="39"/>
      <c r="H247" s="40"/>
      <c r="I247" s="171" t="s">
        <v>134</v>
      </c>
      <c r="J247" s="159"/>
      <c r="K247" s="189" t="s">
        <v>502</v>
      </c>
      <c r="L247" s="159"/>
      <c r="M247" s="176">
        <v>275</v>
      </c>
      <c r="N247" s="177">
        <v>7</v>
      </c>
      <c r="O247" s="177">
        <v>2</v>
      </c>
      <c r="P247" s="374" t="s">
        <v>156</v>
      </c>
      <c r="Q247" s="270">
        <v>0</v>
      </c>
      <c r="R247" s="275"/>
      <c r="S247" s="270">
        <v>0</v>
      </c>
      <c r="T247" s="395">
        <v>6533.7</v>
      </c>
    </row>
    <row r="248" spans="1:20" ht="31.5" customHeight="1">
      <c r="A248" s="9"/>
      <c r="B248" s="36"/>
      <c r="C248" s="37"/>
      <c r="D248" s="37"/>
      <c r="E248" s="38"/>
      <c r="F248" s="39"/>
      <c r="G248" s="39"/>
      <c r="H248" s="40"/>
      <c r="I248" s="223" t="s">
        <v>372</v>
      </c>
      <c r="J248" s="159"/>
      <c r="K248" s="189" t="s">
        <v>502</v>
      </c>
      <c r="L248" s="159"/>
      <c r="M248" s="176">
        <v>275</v>
      </c>
      <c r="N248" s="177">
        <v>7</v>
      </c>
      <c r="O248" s="177">
        <v>2</v>
      </c>
      <c r="P248" s="374" t="s">
        <v>375</v>
      </c>
      <c r="Q248" s="270">
        <v>0</v>
      </c>
      <c r="R248" s="275"/>
      <c r="S248" s="270">
        <v>0</v>
      </c>
      <c r="T248" s="395">
        <v>1633.4</v>
      </c>
    </row>
    <row r="249" spans="1:20" ht="31.5" customHeight="1">
      <c r="A249" s="9"/>
      <c r="B249" s="36"/>
      <c r="C249" s="37"/>
      <c r="D249" s="37"/>
      <c r="E249" s="38"/>
      <c r="F249" s="39"/>
      <c r="G249" s="39"/>
      <c r="H249" s="40"/>
      <c r="I249" s="93" t="s">
        <v>335</v>
      </c>
      <c r="J249" s="109"/>
      <c r="K249" s="130" t="s">
        <v>194</v>
      </c>
      <c r="L249" s="109"/>
      <c r="M249" s="246"/>
      <c r="N249" s="247"/>
      <c r="O249" s="247"/>
      <c r="P249" s="143"/>
      <c r="Q249" s="286">
        <f>Q252+Q256+Q250+Q258</f>
        <v>37959.4</v>
      </c>
      <c r="R249" s="287"/>
      <c r="S249" s="286">
        <f t="shared" ref="S249:T249" si="74">S252+S256+S250</f>
        <v>1550.1</v>
      </c>
      <c r="T249" s="286">
        <f t="shared" si="74"/>
        <v>3914.1</v>
      </c>
    </row>
    <row r="250" spans="1:20" ht="31.5" customHeight="1">
      <c r="A250" s="9"/>
      <c r="B250" s="36"/>
      <c r="C250" s="37"/>
      <c r="D250" s="37"/>
      <c r="E250" s="38"/>
      <c r="F250" s="39"/>
      <c r="G250" s="39"/>
      <c r="H250" s="40"/>
      <c r="I250" s="338" t="s">
        <v>503</v>
      </c>
      <c r="J250" s="159"/>
      <c r="K250" s="189" t="s">
        <v>504</v>
      </c>
      <c r="L250" s="109"/>
      <c r="M250" s="246"/>
      <c r="N250" s="247"/>
      <c r="O250" s="247"/>
      <c r="P250" s="143"/>
      <c r="Q250" s="286">
        <f>Q251</f>
        <v>12166.5</v>
      </c>
      <c r="R250" s="287"/>
      <c r="S250" s="286">
        <f t="shared" ref="S250:T250" si="75">S251</f>
        <v>0</v>
      </c>
      <c r="T250" s="286">
        <f t="shared" si="75"/>
        <v>0</v>
      </c>
    </row>
    <row r="251" spans="1:20" ht="31.5" customHeight="1">
      <c r="A251" s="9"/>
      <c r="B251" s="36"/>
      <c r="C251" s="37"/>
      <c r="D251" s="37"/>
      <c r="E251" s="38"/>
      <c r="F251" s="39"/>
      <c r="G251" s="39"/>
      <c r="H251" s="40"/>
      <c r="I251" s="338" t="s">
        <v>134</v>
      </c>
      <c r="J251" s="109"/>
      <c r="K251" s="189" t="s">
        <v>504</v>
      </c>
      <c r="L251" s="109"/>
      <c r="M251" s="246">
        <v>275</v>
      </c>
      <c r="N251" s="247">
        <v>7</v>
      </c>
      <c r="O251" s="247">
        <v>2</v>
      </c>
      <c r="P251" s="143" t="s">
        <v>156</v>
      </c>
      <c r="Q251" s="286">
        <v>12166.5</v>
      </c>
      <c r="R251" s="287"/>
      <c r="S251" s="286">
        <v>0</v>
      </c>
      <c r="T251" s="286">
        <v>0</v>
      </c>
    </row>
    <row r="252" spans="1:20" ht="31.5" customHeight="1">
      <c r="A252" s="9"/>
      <c r="B252" s="36"/>
      <c r="C252" s="37"/>
      <c r="D252" s="37"/>
      <c r="E252" s="38"/>
      <c r="F252" s="39"/>
      <c r="G252" s="39"/>
      <c r="H252" s="40"/>
      <c r="I252" s="128" t="s">
        <v>164</v>
      </c>
      <c r="J252" s="109"/>
      <c r="K252" s="189" t="s">
        <v>592</v>
      </c>
      <c r="L252" s="109"/>
      <c r="M252" s="69"/>
      <c r="N252" s="70"/>
      <c r="O252" s="70"/>
      <c r="P252" s="131"/>
      <c r="Q252" s="284">
        <f>Q253+Q254+Q255</f>
        <v>21467.8</v>
      </c>
      <c r="R252" s="285"/>
      <c r="S252" s="284">
        <f t="shared" ref="S252:T252" si="76">S253+S254+S255</f>
        <v>1550.1</v>
      </c>
      <c r="T252" s="284">
        <f t="shared" si="76"/>
        <v>3914.1</v>
      </c>
    </row>
    <row r="253" spans="1:20" ht="31.5" customHeight="1">
      <c r="A253" s="9"/>
      <c r="B253" s="36"/>
      <c r="C253" s="37"/>
      <c r="D253" s="37"/>
      <c r="E253" s="38"/>
      <c r="F253" s="39"/>
      <c r="G253" s="39"/>
      <c r="H253" s="40"/>
      <c r="I253" s="96" t="s">
        <v>134</v>
      </c>
      <c r="J253" s="159"/>
      <c r="K253" s="189" t="s">
        <v>592</v>
      </c>
      <c r="L253" s="159"/>
      <c r="M253" s="176">
        <v>275</v>
      </c>
      <c r="N253" s="177">
        <v>7</v>
      </c>
      <c r="O253" s="177">
        <v>2</v>
      </c>
      <c r="P253" s="209" t="s">
        <v>156</v>
      </c>
      <c r="Q253" s="439">
        <v>15138.5</v>
      </c>
      <c r="R253" s="439"/>
      <c r="S253" s="439">
        <v>1550.1</v>
      </c>
      <c r="T253" s="439">
        <v>3914.1</v>
      </c>
    </row>
    <row r="254" spans="1:20" ht="31.5" customHeight="1">
      <c r="A254" s="9"/>
      <c r="B254" s="36"/>
      <c r="C254" s="37"/>
      <c r="D254" s="37"/>
      <c r="E254" s="38"/>
      <c r="F254" s="39"/>
      <c r="G254" s="39"/>
      <c r="H254" s="40"/>
      <c r="I254" s="135" t="s">
        <v>134</v>
      </c>
      <c r="J254" s="109"/>
      <c r="K254" s="189" t="s">
        <v>592</v>
      </c>
      <c r="L254" s="109"/>
      <c r="M254" s="69">
        <v>275</v>
      </c>
      <c r="N254" s="70">
        <v>7</v>
      </c>
      <c r="O254" s="70">
        <v>3</v>
      </c>
      <c r="P254" s="131" t="s">
        <v>156</v>
      </c>
      <c r="Q254" s="284">
        <v>1536.5</v>
      </c>
      <c r="R254" s="285"/>
      <c r="S254" s="284">
        <v>0</v>
      </c>
      <c r="T254" s="284">
        <v>0</v>
      </c>
    </row>
    <row r="255" spans="1:20" ht="31.5" customHeight="1">
      <c r="A255" s="9"/>
      <c r="B255" s="36"/>
      <c r="C255" s="37"/>
      <c r="D255" s="37"/>
      <c r="E255" s="38"/>
      <c r="F255" s="39"/>
      <c r="G255" s="39"/>
      <c r="H255" s="40"/>
      <c r="I255" s="223" t="s">
        <v>372</v>
      </c>
      <c r="J255" s="159"/>
      <c r="K255" s="189" t="s">
        <v>592</v>
      </c>
      <c r="L255" s="159"/>
      <c r="M255" s="176">
        <v>275</v>
      </c>
      <c r="N255" s="177">
        <v>7</v>
      </c>
      <c r="O255" s="177">
        <v>2</v>
      </c>
      <c r="P255" s="209" t="s">
        <v>375</v>
      </c>
      <c r="Q255" s="270">
        <v>4792.8</v>
      </c>
      <c r="R255" s="275"/>
      <c r="S255" s="270">
        <v>0</v>
      </c>
      <c r="T255" s="270">
        <v>0</v>
      </c>
    </row>
    <row r="256" spans="1:20" ht="31.5" customHeight="1">
      <c r="A256" s="9"/>
      <c r="B256" s="36"/>
      <c r="C256" s="37"/>
      <c r="D256" s="37"/>
      <c r="E256" s="38"/>
      <c r="F256" s="39"/>
      <c r="G256" s="39"/>
      <c r="H256" s="40"/>
      <c r="I256" s="96" t="s">
        <v>540</v>
      </c>
      <c r="J256" s="109"/>
      <c r="K256" s="189" t="s">
        <v>354</v>
      </c>
      <c r="L256" s="109"/>
      <c r="M256" s="69"/>
      <c r="N256" s="70"/>
      <c r="O256" s="70"/>
      <c r="P256" s="131"/>
      <c r="Q256" s="284">
        <f>Q257</f>
        <v>0</v>
      </c>
      <c r="R256" s="285"/>
      <c r="S256" s="284">
        <f t="shared" ref="S256:T256" si="77">S257</f>
        <v>0</v>
      </c>
      <c r="T256" s="284">
        <f t="shared" si="77"/>
        <v>0</v>
      </c>
    </row>
    <row r="257" spans="1:24" ht="31.5" customHeight="1">
      <c r="A257" s="9"/>
      <c r="B257" s="36"/>
      <c r="C257" s="37"/>
      <c r="D257" s="37"/>
      <c r="E257" s="38"/>
      <c r="F257" s="39"/>
      <c r="G257" s="39"/>
      <c r="H257" s="40"/>
      <c r="I257" s="338" t="s">
        <v>134</v>
      </c>
      <c r="J257" s="109"/>
      <c r="K257" s="189" t="s">
        <v>354</v>
      </c>
      <c r="L257" s="109"/>
      <c r="M257" s="69">
        <v>275</v>
      </c>
      <c r="N257" s="70">
        <v>7</v>
      </c>
      <c r="O257" s="70">
        <v>2</v>
      </c>
      <c r="P257" s="131" t="s">
        <v>156</v>
      </c>
      <c r="Q257" s="284"/>
      <c r="R257" s="285"/>
      <c r="S257" s="284"/>
      <c r="T257" s="284"/>
      <c r="X257" s="370"/>
    </row>
    <row r="258" spans="1:24" ht="43.5" customHeight="1">
      <c r="A258" s="9"/>
      <c r="B258" s="36"/>
      <c r="C258" s="37"/>
      <c r="D258" s="37"/>
      <c r="E258" s="38"/>
      <c r="F258" s="39"/>
      <c r="G258" s="39"/>
      <c r="H258" s="40"/>
      <c r="I258" s="431" t="s">
        <v>596</v>
      </c>
      <c r="J258" s="109"/>
      <c r="K258" s="353" t="s">
        <v>597</v>
      </c>
      <c r="L258" s="109"/>
      <c r="M258" s="69"/>
      <c r="N258" s="70"/>
      <c r="O258" s="70"/>
      <c r="P258" s="131"/>
      <c r="Q258" s="284">
        <f>Q259</f>
        <v>4325.1000000000004</v>
      </c>
      <c r="R258" s="285"/>
      <c r="S258" s="284">
        <f t="shared" ref="S258:T258" si="78">S259</f>
        <v>0</v>
      </c>
      <c r="T258" s="284">
        <f t="shared" si="78"/>
        <v>0</v>
      </c>
    </row>
    <row r="259" spans="1:24" ht="31.5" customHeight="1">
      <c r="A259" s="9"/>
      <c r="B259" s="36"/>
      <c r="C259" s="37"/>
      <c r="D259" s="37"/>
      <c r="E259" s="38"/>
      <c r="F259" s="39"/>
      <c r="G259" s="39"/>
      <c r="H259" s="40"/>
      <c r="I259" s="223" t="s">
        <v>542</v>
      </c>
      <c r="J259" s="109"/>
      <c r="K259" s="353" t="s">
        <v>597</v>
      </c>
      <c r="L259" s="109"/>
      <c r="M259" s="69">
        <v>275</v>
      </c>
      <c r="N259" s="70">
        <v>7</v>
      </c>
      <c r="O259" s="70">
        <v>2</v>
      </c>
      <c r="P259" s="131" t="s">
        <v>375</v>
      </c>
      <c r="Q259" s="284">
        <v>4325.1000000000004</v>
      </c>
      <c r="R259" s="285"/>
      <c r="S259" s="284">
        <v>0</v>
      </c>
      <c r="T259" s="284">
        <v>0</v>
      </c>
    </row>
    <row r="260" spans="1:24" ht="31.5" customHeight="1">
      <c r="A260" s="9"/>
      <c r="B260" s="36"/>
      <c r="C260" s="37"/>
      <c r="D260" s="37"/>
      <c r="E260" s="38"/>
      <c r="F260" s="39"/>
      <c r="G260" s="39"/>
      <c r="H260" s="40"/>
      <c r="I260" s="337" t="s">
        <v>543</v>
      </c>
      <c r="J260" s="109"/>
      <c r="K260" s="130" t="s">
        <v>195</v>
      </c>
      <c r="L260" s="109"/>
      <c r="M260" s="246"/>
      <c r="N260" s="247"/>
      <c r="O260" s="247"/>
      <c r="P260" s="142"/>
      <c r="Q260" s="286">
        <f>Q272+Q278+Q269+Q267+Q264+Q261</f>
        <v>125745.2</v>
      </c>
      <c r="R260" s="287"/>
      <c r="S260" s="286">
        <f t="shared" ref="S260:T260" si="79">S272+S278+S269+S267+S264+S261</f>
        <v>125580.49999999999</v>
      </c>
      <c r="T260" s="286">
        <f t="shared" si="79"/>
        <v>125397.09999999999</v>
      </c>
    </row>
    <row r="261" spans="1:24" ht="31.5" customHeight="1">
      <c r="A261" s="9"/>
      <c r="B261" s="36"/>
      <c r="C261" s="37"/>
      <c r="D261" s="37"/>
      <c r="E261" s="38"/>
      <c r="F261" s="39"/>
      <c r="G261" s="39"/>
      <c r="H261" s="40"/>
      <c r="I261" s="96" t="s">
        <v>603</v>
      </c>
      <c r="J261" s="159"/>
      <c r="K261" s="353" t="s">
        <v>605</v>
      </c>
      <c r="L261" s="109"/>
      <c r="M261" s="246"/>
      <c r="N261" s="247"/>
      <c r="O261" s="247"/>
      <c r="P261" s="142"/>
      <c r="Q261" s="286">
        <f>Q262+Q263</f>
        <v>3457.2</v>
      </c>
      <c r="R261" s="287"/>
      <c r="S261" s="286">
        <f t="shared" ref="S261:T261" si="80">S262+S263</f>
        <v>0</v>
      </c>
      <c r="T261" s="286">
        <f t="shared" si="80"/>
        <v>0</v>
      </c>
    </row>
    <row r="262" spans="1:24" ht="31.5" customHeight="1">
      <c r="A262" s="9"/>
      <c r="B262" s="36"/>
      <c r="C262" s="37"/>
      <c r="D262" s="37"/>
      <c r="E262" s="38"/>
      <c r="F262" s="39"/>
      <c r="G262" s="39"/>
      <c r="H262" s="40"/>
      <c r="I262" s="322" t="s">
        <v>134</v>
      </c>
      <c r="J262" s="159"/>
      <c r="K262" s="353" t="s">
        <v>605</v>
      </c>
      <c r="L262" s="109"/>
      <c r="M262" s="246">
        <v>275</v>
      </c>
      <c r="N262" s="247">
        <v>7</v>
      </c>
      <c r="O262" s="247">
        <v>2</v>
      </c>
      <c r="P262" s="142" t="s">
        <v>156</v>
      </c>
      <c r="Q262" s="286">
        <v>3457.2</v>
      </c>
      <c r="R262" s="287"/>
      <c r="S262" s="286">
        <v>0</v>
      </c>
      <c r="T262" s="286">
        <v>0</v>
      </c>
    </row>
    <row r="263" spans="1:24" ht="31.5" customHeight="1">
      <c r="A263" s="9"/>
      <c r="B263" s="36"/>
      <c r="C263" s="37"/>
      <c r="D263" s="37"/>
      <c r="E263" s="38"/>
      <c r="F263" s="39"/>
      <c r="G263" s="39"/>
      <c r="H263" s="40"/>
      <c r="I263" s="223" t="s">
        <v>604</v>
      </c>
      <c r="J263" s="159"/>
      <c r="K263" s="353" t="s">
        <v>605</v>
      </c>
      <c r="L263" s="109"/>
      <c r="M263" s="246">
        <v>275</v>
      </c>
      <c r="N263" s="247">
        <v>7</v>
      </c>
      <c r="O263" s="247">
        <v>2</v>
      </c>
      <c r="P263" s="142" t="s">
        <v>375</v>
      </c>
      <c r="Q263" s="286">
        <v>0</v>
      </c>
      <c r="R263" s="287"/>
      <c r="S263" s="286">
        <v>0</v>
      </c>
      <c r="T263" s="286">
        <v>0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403" t="s">
        <v>551</v>
      </c>
      <c r="J264" s="159"/>
      <c r="K264" s="382" t="s">
        <v>552</v>
      </c>
      <c r="L264" s="159"/>
      <c r="M264" s="226"/>
      <c r="N264" s="227"/>
      <c r="O264" s="227"/>
      <c r="P264" s="236"/>
      <c r="Q264" s="283">
        <f>Q265+Q266</f>
        <v>8983.8000000000011</v>
      </c>
      <c r="R264" s="280"/>
      <c r="S264" s="283">
        <f t="shared" ref="S264:T264" si="81">S265+S266</f>
        <v>8983.8000000000011</v>
      </c>
      <c r="T264" s="283">
        <f t="shared" si="81"/>
        <v>8983.8000000000011</v>
      </c>
    </row>
    <row r="265" spans="1:24" ht="31.5" customHeight="1">
      <c r="A265" s="9"/>
      <c r="B265" s="36"/>
      <c r="C265" s="37"/>
      <c r="D265" s="37"/>
      <c r="E265" s="38"/>
      <c r="F265" s="39"/>
      <c r="G265" s="39"/>
      <c r="H265" s="40"/>
      <c r="I265" s="322" t="s">
        <v>140</v>
      </c>
      <c r="J265" s="159"/>
      <c r="K265" s="382" t="s">
        <v>552</v>
      </c>
      <c r="L265" s="159"/>
      <c r="M265" s="176">
        <v>275</v>
      </c>
      <c r="N265" s="177">
        <v>7</v>
      </c>
      <c r="O265" s="177">
        <v>2</v>
      </c>
      <c r="P265" s="236" t="s">
        <v>155</v>
      </c>
      <c r="Q265" s="404">
        <v>7995.6</v>
      </c>
      <c r="R265" s="404"/>
      <c r="S265" s="404">
        <v>7995.6</v>
      </c>
      <c r="T265" s="404">
        <v>7995.6</v>
      </c>
    </row>
    <row r="266" spans="1:24" ht="56.25" customHeight="1">
      <c r="A266" s="9"/>
      <c r="B266" s="36"/>
      <c r="C266" s="37"/>
      <c r="D266" s="37"/>
      <c r="E266" s="38"/>
      <c r="F266" s="39"/>
      <c r="G266" s="39"/>
      <c r="H266" s="40"/>
      <c r="I266" s="223" t="s">
        <v>392</v>
      </c>
      <c r="J266" s="159"/>
      <c r="K266" s="382" t="s">
        <v>552</v>
      </c>
      <c r="L266" s="159"/>
      <c r="M266" s="176">
        <v>275</v>
      </c>
      <c r="N266" s="177">
        <v>7</v>
      </c>
      <c r="O266" s="177">
        <v>2</v>
      </c>
      <c r="P266" s="236" t="s">
        <v>393</v>
      </c>
      <c r="Q266" s="404">
        <v>988.2</v>
      </c>
      <c r="R266" s="404"/>
      <c r="S266" s="404">
        <v>988.2</v>
      </c>
      <c r="T266" s="404">
        <v>988.2</v>
      </c>
    </row>
    <row r="267" spans="1:24" ht="31.5" customHeight="1">
      <c r="A267" s="9"/>
      <c r="B267" s="36"/>
      <c r="C267" s="37"/>
      <c r="D267" s="37"/>
      <c r="E267" s="38"/>
      <c r="F267" s="39"/>
      <c r="G267" s="39"/>
      <c r="H267" s="40"/>
      <c r="I267" s="96" t="s">
        <v>548</v>
      </c>
      <c r="J267" s="109"/>
      <c r="K267" s="383" t="s">
        <v>544</v>
      </c>
      <c r="L267" s="109"/>
      <c r="M267" s="246"/>
      <c r="N267" s="247"/>
      <c r="O267" s="247"/>
      <c r="P267" s="142"/>
      <c r="Q267" s="286">
        <f>Q268</f>
        <v>0</v>
      </c>
      <c r="R267" s="287"/>
      <c r="S267" s="286">
        <f t="shared" ref="S267:T267" si="82">S268</f>
        <v>0</v>
      </c>
      <c r="T267" s="286">
        <f t="shared" si="82"/>
        <v>0</v>
      </c>
    </row>
    <row r="268" spans="1:24" ht="31.5" customHeight="1">
      <c r="A268" s="9"/>
      <c r="B268" s="36"/>
      <c r="C268" s="37"/>
      <c r="D268" s="37"/>
      <c r="E268" s="38"/>
      <c r="F268" s="39"/>
      <c r="G268" s="39"/>
      <c r="H268" s="40"/>
      <c r="I268" s="104" t="s">
        <v>134</v>
      </c>
      <c r="J268" s="109"/>
      <c r="K268" s="383" t="s">
        <v>544</v>
      </c>
      <c r="L268" s="109"/>
      <c r="M268" s="246">
        <v>275</v>
      </c>
      <c r="N268" s="247">
        <v>7</v>
      </c>
      <c r="O268" s="247">
        <v>3</v>
      </c>
      <c r="P268" s="142" t="s">
        <v>156</v>
      </c>
      <c r="Q268" s="286"/>
      <c r="R268" s="287"/>
      <c r="S268" s="286"/>
      <c r="T268" s="286"/>
    </row>
    <row r="269" spans="1:24" ht="31.5" customHeight="1">
      <c r="A269" s="9"/>
      <c r="B269" s="36"/>
      <c r="C269" s="37"/>
      <c r="D269" s="37"/>
      <c r="E269" s="38"/>
      <c r="F269" s="39"/>
      <c r="G269" s="39"/>
      <c r="H269" s="40"/>
      <c r="I269" s="396" t="s">
        <v>541</v>
      </c>
      <c r="J269" s="109"/>
      <c r="K269" s="382" t="s">
        <v>547</v>
      </c>
      <c r="L269" s="109"/>
      <c r="M269" s="246"/>
      <c r="N269" s="247"/>
      <c r="O269" s="247"/>
      <c r="P269" s="142"/>
      <c r="Q269" s="286">
        <f>Q270+Q271</f>
        <v>7114.7</v>
      </c>
      <c r="R269" s="287"/>
      <c r="S269" s="286">
        <f t="shared" ref="S269:T269" si="83">S270+S271</f>
        <v>7432.9000000000005</v>
      </c>
      <c r="T269" s="286">
        <f t="shared" si="83"/>
        <v>7249.5</v>
      </c>
    </row>
    <row r="270" spans="1:24" ht="31.5" customHeight="1">
      <c r="A270" s="9"/>
      <c r="B270" s="36"/>
      <c r="C270" s="37"/>
      <c r="D270" s="37"/>
      <c r="E270" s="38"/>
      <c r="F270" s="39"/>
      <c r="G270" s="39"/>
      <c r="H270" s="40"/>
      <c r="I270" s="338" t="s">
        <v>134</v>
      </c>
      <c r="J270" s="109"/>
      <c r="K270" s="382" t="s">
        <v>547</v>
      </c>
      <c r="L270" s="109"/>
      <c r="M270" s="246">
        <v>275</v>
      </c>
      <c r="N270" s="247">
        <v>7</v>
      </c>
      <c r="O270" s="247">
        <v>2</v>
      </c>
      <c r="P270" s="384" t="s">
        <v>156</v>
      </c>
      <c r="Q270" s="404">
        <v>6663.5</v>
      </c>
      <c r="R270" s="440"/>
      <c r="S270" s="404">
        <v>7030.6</v>
      </c>
      <c r="T270" s="404">
        <v>6847.2</v>
      </c>
    </row>
    <row r="271" spans="1:24" ht="31.5" customHeight="1">
      <c r="A271" s="9"/>
      <c r="B271" s="36"/>
      <c r="C271" s="37"/>
      <c r="D271" s="37"/>
      <c r="E271" s="38"/>
      <c r="F271" s="39"/>
      <c r="G271" s="39"/>
      <c r="H271" s="40"/>
      <c r="I271" s="338" t="s">
        <v>542</v>
      </c>
      <c r="J271" s="109"/>
      <c r="K271" s="382" t="s">
        <v>547</v>
      </c>
      <c r="L271" s="109"/>
      <c r="M271" s="246">
        <v>275</v>
      </c>
      <c r="N271" s="247">
        <v>7</v>
      </c>
      <c r="O271" s="247">
        <v>2</v>
      </c>
      <c r="P271" s="384" t="s">
        <v>375</v>
      </c>
      <c r="Q271" s="404">
        <v>451.2</v>
      </c>
      <c r="R271" s="440"/>
      <c r="S271" s="404">
        <v>402.3</v>
      </c>
      <c r="T271" s="404">
        <v>402.3</v>
      </c>
    </row>
    <row r="272" spans="1:24" ht="31.5" customHeight="1">
      <c r="A272" s="9"/>
      <c r="B272" s="36"/>
      <c r="C272" s="37"/>
      <c r="D272" s="37"/>
      <c r="E272" s="38"/>
      <c r="F272" s="39"/>
      <c r="G272" s="39"/>
      <c r="H272" s="40"/>
      <c r="I272" s="140" t="s">
        <v>182</v>
      </c>
      <c r="J272" s="109"/>
      <c r="K272" s="129" t="s">
        <v>196</v>
      </c>
      <c r="L272" s="109"/>
      <c r="M272" s="69"/>
      <c r="N272" s="70"/>
      <c r="O272" s="70"/>
      <c r="P272" s="131"/>
      <c r="Q272" s="284">
        <f>Q273+Q277+Q274+Q275+Q276</f>
        <v>98962.5</v>
      </c>
      <c r="R272" s="285"/>
      <c r="S272" s="284">
        <f t="shared" ref="S272:T272" si="84">S273+S277+S274+S275+S276</f>
        <v>98749.799999999988</v>
      </c>
      <c r="T272" s="284">
        <f t="shared" si="84"/>
        <v>98749.799999999988</v>
      </c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322" t="s">
        <v>140</v>
      </c>
      <c r="J273" s="159"/>
      <c r="K273" s="189" t="s">
        <v>196</v>
      </c>
      <c r="L273" s="159"/>
      <c r="M273" s="176">
        <v>275</v>
      </c>
      <c r="N273" s="177">
        <v>7</v>
      </c>
      <c r="O273" s="177">
        <v>2</v>
      </c>
      <c r="P273" s="209" t="s">
        <v>155</v>
      </c>
      <c r="Q273" s="270">
        <v>86278.3</v>
      </c>
      <c r="R273" s="275"/>
      <c r="S273" s="270">
        <v>86658.9</v>
      </c>
      <c r="T273" s="270">
        <v>86658.9</v>
      </c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96" t="s">
        <v>134</v>
      </c>
      <c r="J274" s="109"/>
      <c r="K274" s="129" t="s">
        <v>196</v>
      </c>
      <c r="L274" s="109"/>
      <c r="M274" s="69">
        <v>275</v>
      </c>
      <c r="N274" s="70">
        <v>7</v>
      </c>
      <c r="O274" s="70">
        <v>2</v>
      </c>
      <c r="P274" s="131" t="s">
        <v>156</v>
      </c>
      <c r="Q274" s="284">
        <v>0</v>
      </c>
      <c r="R274" s="285"/>
      <c r="S274" s="284">
        <v>0</v>
      </c>
      <c r="T274" s="284">
        <v>0</v>
      </c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223" t="s">
        <v>392</v>
      </c>
      <c r="J275" s="159"/>
      <c r="K275" s="189" t="s">
        <v>196</v>
      </c>
      <c r="L275" s="159"/>
      <c r="M275" s="176">
        <v>275</v>
      </c>
      <c r="N275" s="177">
        <v>7</v>
      </c>
      <c r="O275" s="177">
        <v>2</v>
      </c>
      <c r="P275" s="209" t="s">
        <v>393</v>
      </c>
      <c r="Q275" s="270">
        <v>10961.3</v>
      </c>
      <c r="R275" s="275"/>
      <c r="S275" s="270">
        <v>10540</v>
      </c>
      <c r="T275" s="270">
        <v>10540</v>
      </c>
      <c r="X275" s="370"/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223" t="s">
        <v>372</v>
      </c>
      <c r="J276" s="109"/>
      <c r="K276" s="129" t="s">
        <v>196</v>
      </c>
      <c r="L276" s="109"/>
      <c r="M276" s="69">
        <v>275</v>
      </c>
      <c r="N276" s="70">
        <v>7</v>
      </c>
      <c r="O276" s="70">
        <v>2</v>
      </c>
      <c r="P276" s="131" t="s">
        <v>375</v>
      </c>
      <c r="Q276" s="284">
        <v>0</v>
      </c>
      <c r="R276" s="285"/>
      <c r="S276" s="284">
        <v>0</v>
      </c>
      <c r="T276" s="284">
        <v>0</v>
      </c>
    </row>
    <row r="277" spans="1:24" ht="31.5" customHeight="1">
      <c r="A277" s="9"/>
      <c r="B277" s="36"/>
      <c r="C277" s="37"/>
      <c r="D277" s="37"/>
      <c r="E277" s="38"/>
      <c r="F277" s="39"/>
      <c r="G277" s="39"/>
      <c r="H277" s="40"/>
      <c r="I277" s="132" t="s">
        <v>69</v>
      </c>
      <c r="J277" s="109"/>
      <c r="K277" s="129" t="s">
        <v>196</v>
      </c>
      <c r="L277" s="109"/>
      <c r="M277" s="69">
        <v>275</v>
      </c>
      <c r="N277" s="70">
        <v>7</v>
      </c>
      <c r="O277" s="70">
        <v>2</v>
      </c>
      <c r="P277" s="131" t="s">
        <v>82</v>
      </c>
      <c r="Q277" s="284">
        <v>1722.9</v>
      </c>
      <c r="R277" s="285"/>
      <c r="S277" s="284">
        <v>1550.9</v>
      </c>
      <c r="T277" s="284">
        <v>1550.9</v>
      </c>
      <c r="X277" s="370"/>
    </row>
    <row r="278" spans="1:24" ht="31.5" customHeight="1">
      <c r="A278" s="9"/>
      <c r="B278" s="36"/>
      <c r="C278" s="37"/>
      <c r="D278" s="37"/>
      <c r="E278" s="38"/>
      <c r="F278" s="39"/>
      <c r="G278" s="39"/>
      <c r="H278" s="40"/>
      <c r="I278" s="128" t="s">
        <v>183</v>
      </c>
      <c r="J278" s="109"/>
      <c r="K278" s="141" t="s">
        <v>197</v>
      </c>
      <c r="L278" s="109"/>
      <c r="M278" s="69">
        <v>275</v>
      </c>
      <c r="N278" s="70">
        <v>7</v>
      </c>
      <c r="O278" s="70">
        <v>2</v>
      </c>
      <c r="P278" s="131"/>
      <c r="Q278" s="284">
        <f>Q279+Q281+Q283+Q285+Q280+Q282+Q286+Q284</f>
        <v>7226.9999999999991</v>
      </c>
      <c r="R278" s="285"/>
      <c r="S278" s="284">
        <f t="shared" ref="S278:T278" si="85">S279+S281+S283+S285+S280+S282+S286+S284</f>
        <v>10414</v>
      </c>
      <c r="T278" s="284">
        <f t="shared" si="85"/>
        <v>10414</v>
      </c>
    </row>
    <row r="279" spans="1:24" ht="31.5" customHeight="1">
      <c r="A279" s="9"/>
      <c r="B279" s="36"/>
      <c r="C279" s="37"/>
      <c r="D279" s="37"/>
      <c r="E279" s="38"/>
      <c r="F279" s="39"/>
      <c r="G279" s="39"/>
      <c r="H279" s="40"/>
      <c r="I279" s="322" t="s">
        <v>184</v>
      </c>
      <c r="J279" s="159"/>
      <c r="K279" s="183" t="s">
        <v>197</v>
      </c>
      <c r="L279" s="159"/>
      <c r="M279" s="176">
        <v>275</v>
      </c>
      <c r="N279" s="177">
        <v>7</v>
      </c>
      <c r="O279" s="177">
        <v>2</v>
      </c>
      <c r="P279" s="209" t="s">
        <v>156</v>
      </c>
      <c r="Q279" s="270">
        <v>1089.0999999999999</v>
      </c>
      <c r="R279" s="275"/>
      <c r="S279" s="270">
        <v>977.5</v>
      </c>
      <c r="T279" s="270">
        <v>977.5</v>
      </c>
    </row>
    <row r="280" spans="1:24" ht="54.75" customHeight="1">
      <c r="A280" s="9"/>
      <c r="B280" s="36"/>
      <c r="C280" s="37"/>
      <c r="D280" s="37"/>
      <c r="E280" s="38"/>
      <c r="F280" s="39"/>
      <c r="G280" s="39"/>
      <c r="H280" s="40"/>
      <c r="I280" s="223" t="s">
        <v>402</v>
      </c>
      <c r="J280" s="159"/>
      <c r="K280" s="183" t="s">
        <v>197</v>
      </c>
      <c r="L280" s="159"/>
      <c r="M280" s="176">
        <v>275</v>
      </c>
      <c r="N280" s="177">
        <v>7</v>
      </c>
      <c r="O280" s="177">
        <v>2</v>
      </c>
      <c r="P280" s="209" t="s">
        <v>375</v>
      </c>
      <c r="Q280" s="270">
        <v>209.4</v>
      </c>
      <c r="R280" s="275"/>
      <c r="S280" s="270">
        <v>208</v>
      </c>
      <c r="T280" s="270">
        <v>208</v>
      </c>
    </row>
    <row r="281" spans="1:24" ht="31.5" customHeight="1">
      <c r="A281" s="9"/>
      <c r="B281" s="36"/>
      <c r="C281" s="37"/>
      <c r="D281" s="37"/>
      <c r="E281" s="38"/>
      <c r="F281" s="39"/>
      <c r="G281" s="39"/>
      <c r="H281" s="40"/>
      <c r="I281" s="322" t="s">
        <v>185</v>
      </c>
      <c r="J281" s="109"/>
      <c r="K281" s="141" t="s">
        <v>197</v>
      </c>
      <c r="L281" s="109"/>
      <c r="M281" s="69">
        <v>275</v>
      </c>
      <c r="N281" s="70">
        <v>7</v>
      </c>
      <c r="O281" s="70">
        <v>2</v>
      </c>
      <c r="P281" s="131" t="s">
        <v>156</v>
      </c>
      <c r="Q281" s="284">
        <v>3443.2</v>
      </c>
      <c r="R281" s="285"/>
      <c r="S281" s="284">
        <v>6263.2</v>
      </c>
      <c r="T281" s="284">
        <v>6263.2</v>
      </c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223" t="s">
        <v>403</v>
      </c>
      <c r="J282" s="109"/>
      <c r="K282" s="141" t="s">
        <v>197</v>
      </c>
      <c r="L282" s="109"/>
      <c r="M282" s="69">
        <v>275</v>
      </c>
      <c r="N282" s="70">
        <v>7</v>
      </c>
      <c r="O282" s="70">
        <v>2</v>
      </c>
      <c r="P282" s="131" t="s">
        <v>375</v>
      </c>
      <c r="Q282" s="284">
        <v>240</v>
      </c>
      <c r="R282" s="285"/>
      <c r="S282" s="284">
        <v>420</v>
      </c>
      <c r="T282" s="284">
        <v>420</v>
      </c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322" t="s">
        <v>336</v>
      </c>
      <c r="J283" s="109"/>
      <c r="K283" s="141" t="s">
        <v>197</v>
      </c>
      <c r="L283" s="109"/>
      <c r="M283" s="69">
        <v>275</v>
      </c>
      <c r="N283" s="70">
        <v>7</v>
      </c>
      <c r="O283" s="70">
        <v>2</v>
      </c>
      <c r="P283" s="131" t="s">
        <v>156</v>
      </c>
      <c r="Q283" s="284">
        <v>30</v>
      </c>
      <c r="R283" s="285"/>
      <c r="S283" s="284">
        <v>250</v>
      </c>
      <c r="T283" s="284">
        <v>250</v>
      </c>
    </row>
    <row r="284" spans="1:24" ht="31.5" customHeight="1">
      <c r="A284" s="9"/>
      <c r="B284" s="36"/>
      <c r="C284" s="37"/>
      <c r="D284" s="37"/>
      <c r="E284" s="38"/>
      <c r="F284" s="39"/>
      <c r="G284" s="39"/>
      <c r="H284" s="40"/>
      <c r="I284" s="322" t="s">
        <v>404</v>
      </c>
      <c r="J284" s="109"/>
      <c r="K284" s="141" t="s">
        <v>197</v>
      </c>
      <c r="L284" s="109"/>
      <c r="M284" s="69">
        <v>275</v>
      </c>
      <c r="N284" s="70">
        <v>7</v>
      </c>
      <c r="O284" s="70">
        <v>2</v>
      </c>
      <c r="P284" s="131" t="s">
        <v>375</v>
      </c>
      <c r="Q284" s="284">
        <v>20</v>
      </c>
      <c r="R284" s="285"/>
      <c r="S284" s="284">
        <v>0</v>
      </c>
      <c r="T284" s="284">
        <v>0</v>
      </c>
    </row>
    <row r="285" spans="1:24" ht="31.5" customHeight="1">
      <c r="A285" s="9"/>
      <c r="B285" s="36"/>
      <c r="C285" s="37"/>
      <c r="D285" s="37"/>
      <c r="E285" s="38"/>
      <c r="F285" s="39"/>
      <c r="G285" s="39"/>
      <c r="H285" s="40"/>
      <c r="I285" s="128" t="s">
        <v>337</v>
      </c>
      <c r="J285" s="109"/>
      <c r="K285" s="141" t="s">
        <v>197</v>
      </c>
      <c r="L285" s="109"/>
      <c r="M285" s="69">
        <v>275</v>
      </c>
      <c r="N285" s="70">
        <v>10</v>
      </c>
      <c r="O285" s="70">
        <v>3</v>
      </c>
      <c r="P285" s="131" t="s">
        <v>156</v>
      </c>
      <c r="Q285" s="284">
        <v>2006.2</v>
      </c>
      <c r="R285" s="285"/>
      <c r="S285" s="284">
        <v>2097.3000000000002</v>
      </c>
      <c r="T285" s="284">
        <v>2097.3000000000002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223" t="s">
        <v>465</v>
      </c>
      <c r="J286" s="109"/>
      <c r="K286" s="141" t="s">
        <v>197</v>
      </c>
      <c r="L286" s="109"/>
      <c r="M286" s="69">
        <v>275</v>
      </c>
      <c r="N286" s="70">
        <v>10</v>
      </c>
      <c r="O286" s="70">
        <v>3</v>
      </c>
      <c r="P286" s="131" t="s">
        <v>375</v>
      </c>
      <c r="Q286" s="284">
        <v>189.1</v>
      </c>
      <c r="R286" s="285"/>
      <c r="S286" s="284">
        <v>198</v>
      </c>
      <c r="T286" s="284">
        <v>198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138" t="s">
        <v>370</v>
      </c>
      <c r="J287" s="109"/>
      <c r="K287" s="129" t="s">
        <v>373</v>
      </c>
      <c r="L287" s="109"/>
      <c r="M287" s="69"/>
      <c r="N287" s="70"/>
      <c r="O287" s="70"/>
      <c r="P287" s="131"/>
      <c r="Q287" s="284">
        <f>Q288</f>
        <v>2900</v>
      </c>
      <c r="R287" s="285"/>
      <c r="S287" s="284">
        <f t="shared" ref="S287:T288" si="86">S288</f>
        <v>5200</v>
      </c>
      <c r="T287" s="284">
        <f t="shared" si="86"/>
        <v>5200</v>
      </c>
    </row>
    <row r="288" spans="1:24" ht="31.5" customHeight="1">
      <c r="A288" s="9"/>
      <c r="B288" s="36"/>
      <c r="C288" s="37"/>
      <c r="D288" s="37"/>
      <c r="E288" s="38"/>
      <c r="F288" s="39"/>
      <c r="G288" s="39"/>
      <c r="H288" s="40"/>
      <c r="I288" s="223" t="s">
        <v>371</v>
      </c>
      <c r="J288" s="109"/>
      <c r="K288" s="129" t="s">
        <v>374</v>
      </c>
      <c r="L288" s="109"/>
      <c r="M288" s="69"/>
      <c r="N288" s="70"/>
      <c r="O288" s="70"/>
      <c r="P288" s="131"/>
      <c r="Q288" s="284">
        <f>Q289</f>
        <v>2900</v>
      </c>
      <c r="R288" s="285"/>
      <c r="S288" s="284">
        <f t="shared" si="86"/>
        <v>5200</v>
      </c>
      <c r="T288" s="284">
        <f t="shared" si="86"/>
        <v>5200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223" t="s">
        <v>372</v>
      </c>
      <c r="J289" s="109"/>
      <c r="K289" s="129" t="s">
        <v>374</v>
      </c>
      <c r="L289" s="109"/>
      <c r="M289" s="69">
        <v>275</v>
      </c>
      <c r="N289" s="70">
        <v>7</v>
      </c>
      <c r="O289" s="70">
        <v>3</v>
      </c>
      <c r="P289" s="131" t="s">
        <v>375</v>
      </c>
      <c r="Q289" s="284">
        <v>2900</v>
      </c>
      <c r="R289" s="285"/>
      <c r="S289" s="284">
        <v>5200</v>
      </c>
      <c r="T289" s="284">
        <v>5200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103" t="s">
        <v>333</v>
      </c>
      <c r="J290" s="109"/>
      <c r="K290" s="129" t="s">
        <v>198</v>
      </c>
      <c r="L290" s="109"/>
      <c r="M290" s="69"/>
      <c r="N290" s="70"/>
      <c r="O290" s="70"/>
      <c r="P290" s="131"/>
      <c r="Q290" s="284">
        <f>Q291+Q295</f>
        <v>381.6</v>
      </c>
      <c r="R290" s="285"/>
      <c r="S290" s="284">
        <f t="shared" ref="S290:T290" si="87">S291+S295</f>
        <v>366</v>
      </c>
      <c r="T290" s="284">
        <f t="shared" si="87"/>
        <v>366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52" t="s">
        <v>48</v>
      </c>
      <c r="J291" s="109"/>
      <c r="K291" s="181" t="s">
        <v>199</v>
      </c>
      <c r="L291" s="249"/>
      <c r="M291" s="246"/>
      <c r="N291" s="247"/>
      <c r="O291" s="247"/>
      <c r="P291" s="142"/>
      <c r="Q291" s="286">
        <f>Q292</f>
        <v>295</v>
      </c>
      <c r="R291" s="287"/>
      <c r="S291" s="286">
        <f>S292</f>
        <v>186</v>
      </c>
      <c r="T291" s="286">
        <f>T292</f>
        <v>186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103" t="s">
        <v>186</v>
      </c>
      <c r="J292" s="109"/>
      <c r="K292" s="129" t="s">
        <v>200</v>
      </c>
      <c r="L292" s="109"/>
      <c r="M292" s="69"/>
      <c r="N292" s="70"/>
      <c r="O292" s="70"/>
      <c r="P292" s="131"/>
      <c r="Q292" s="284">
        <f>Q293+Q294</f>
        <v>295</v>
      </c>
      <c r="R292" s="285"/>
      <c r="S292" s="284">
        <f t="shared" ref="S292:T292" si="88">S293+S294</f>
        <v>186</v>
      </c>
      <c r="T292" s="284">
        <f t="shared" si="88"/>
        <v>186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132" t="s">
        <v>74</v>
      </c>
      <c r="J293" s="109"/>
      <c r="K293" s="129" t="s">
        <v>200</v>
      </c>
      <c r="L293" s="109"/>
      <c r="M293" s="69">
        <v>275</v>
      </c>
      <c r="N293" s="70">
        <v>7</v>
      </c>
      <c r="O293" s="70">
        <v>2</v>
      </c>
      <c r="P293" s="131" t="s">
        <v>82</v>
      </c>
      <c r="Q293" s="284">
        <v>272.7</v>
      </c>
      <c r="R293" s="285"/>
      <c r="S293" s="284">
        <v>186</v>
      </c>
      <c r="T293" s="284">
        <v>186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128" t="s">
        <v>131</v>
      </c>
      <c r="J294" s="109"/>
      <c r="K294" s="129" t="s">
        <v>200</v>
      </c>
      <c r="L294" s="109"/>
      <c r="M294" s="69">
        <v>275</v>
      </c>
      <c r="N294" s="70">
        <v>7</v>
      </c>
      <c r="O294" s="70">
        <v>2</v>
      </c>
      <c r="P294" s="131" t="s">
        <v>201</v>
      </c>
      <c r="Q294" s="284">
        <v>22.3</v>
      </c>
      <c r="R294" s="285"/>
      <c r="S294" s="284">
        <v>0</v>
      </c>
      <c r="T294" s="284">
        <v>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52" t="s">
        <v>344</v>
      </c>
      <c r="J295" s="109"/>
      <c r="K295" s="130" t="s">
        <v>346</v>
      </c>
      <c r="L295" s="109"/>
      <c r="M295" s="69"/>
      <c r="N295" s="70"/>
      <c r="O295" s="70"/>
      <c r="P295" s="131"/>
      <c r="Q295" s="284">
        <f>Q296</f>
        <v>86.600000000000009</v>
      </c>
      <c r="R295" s="285"/>
      <c r="S295" s="284">
        <f t="shared" ref="S295:T295" si="89">S296</f>
        <v>180</v>
      </c>
      <c r="T295" s="284">
        <f t="shared" si="89"/>
        <v>180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68" t="s">
        <v>345</v>
      </c>
      <c r="J296" s="109"/>
      <c r="K296" s="129" t="s">
        <v>347</v>
      </c>
      <c r="L296" s="109"/>
      <c r="M296" s="69"/>
      <c r="N296" s="70"/>
      <c r="O296" s="70"/>
      <c r="P296" s="131"/>
      <c r="Q296" s="284">
        <f>Q297+Q298</f>
        <v>86.600000000000009</v>
      </c>
      <c r="R296" s="285"/>
      <c r="S296" s="284">
        <f t="shared" ref="S296:T296" si="90">S297+S298</f>
        <v>180</v>
      </c>
      <c r="T296" s="284">
        <f t="shared" si="90"/>
        <v>180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68" t="s">
        <v>96</v>
      </c>
      <c r="J297" s="109"/>
      <c r="K297" s="129" t="s">
        <v>347</v>
      </c>
      <c r="L297" s="109"/>
      <c r="M297" s="69">
        <v>275</v>
      </c>
      <c r="N297" s="70">
        <v>7</v>
      </c>
      <c r="O297" s="70">
        <v>7</v>
      </c>
      <c r="P297" s="131" t="s">
        <v>156</v>
      </c>
      <c r="Q297" s="284">
        <v>73.900000000000006</v>
      </c>
      <c r="R297" s="285"/>
      <c r="S297" s="284">
        <v>140</v>
      </c>
      <c r="T297" s="284">
        <v>140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68" t="s">
        <v>462</v>
      </c>
      <c r="J298" s="109"/>
      <c r="K298" s="129" t="s">
        <v>347</v>
      </c>
      <c r="L298" s="109"/>
      <c r="M298" s="69">
        <v>275</v>
      </c>
      <c r="N298" s="70">
        <v>7</v>
      </c>
      <c r="O298" s="70">
        <v>7</v>
      </c>
      <c r="P298" s="131" t="s">
        <v>375</v>
      </c>
      <c r="Q298" s="284">
        <v>12.7</v>
      </c>
      <c r="R298" s="285"/>
      <c r="S298" s="284">
        <v>40</v>
      </c>
      <c r="T298" s="284">
        <v>40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103" t="s">
        <v>161</v>
      </c>
      <c r="J299" s="109"/>
      <c r="K299" s="129" t="s">
        <v>168</v>
      </c>
      <c r="L299" s="109"/>
      <c r="M299" s="69"/>
      <c r="N299" s="70"/>
      <c r="O299" s="70"/>
      <c r="P299" s="136"/>
      <c r="Q299" s="284">
        <f>Q300+Q306+Q314+Q318+Q324</f>
        <v>69055.099999999991</v>
      </c>
      <c r="R299" s="285"/>
      <c r="S299" s="284">
        <f>S300+S306+S314+S318+S324</f>
        <v>68572.2</v>
      </c>
      <c r="T299" s="284">
        <f>T300+T306+T314+T318+T324</f>
        <v>69950.7</v>
      </c>
    </row>
    <row r="300" spans="1:20" ht="31.5" customHeight="1">
      <c r="A300" s="9"/>
      <c r="B300" s="36"/>
      <c r="C300" s="37"/>
      <c r="D300" s="37"/>
      <c r="E300" s="38"/>
      <c r="F300" s="39"/>
      <c r="G300" s="39"/>
      <c r="H300" s="40"/>
      <c r="I300" s="93" t="s">
        <v>421</v>
      </c>
      <c r="J300" s="249"/>
      <c r="K300" s="130" t="s">
        <v>169</v>
      </c>
      <c r="L300" s="249"/>
      <c r="M300" s="246"/>
      <c r="N300" s="247"/>
      <c r="O300" s="247"/>
      <c r="P300" s="136"/>
      <c r="Q300" s="286">
        <f>Q301</f>
        <v>11664.900000000001</v>
      </c>
      <c r="R300" s="287"/>
      <c r="S300" s="286">
        <f>S301</f>
        <v>12259.800000000001</v>
      </c>
      <c r="T300" s="286">
        <f>T301</f>
        <v>12259.800000000001</v>
      </c>
    </row>
    <row r="301" spans="1:20" ht="31.5" customHeight="1">
      <c r="A301" s="9"/>
      <c r="B301" s="36"/>
      <c r="C301" s="37"/>
      <c r="D301" s="37"/>
      <c r="E301" s="38"/>
      <c r="F301" s="39"/>
      <c r="G301" s="39"/>
      <c r="H301" s="40"/>
      <c r="I301" s="128" t="s">
        <v>162</v>
      </c>
      <c r="J301" s="109"/>
      <c r="K301" s="131" t="s">
        <v>170</v>
      </c>
      <c r="L301" s="109"/>
      <c r="M301" s="69"/>
      <c r="N301" s="70"/>
      <c r="O301" s="70"/>
      <c r="P301" s="136"/>
      <c r="Q301" s="284">
        <f>Q302+Q303+Q304+Q305</f>
        <v>11664.900000000001</v>
      </c>
      <c r="R301" s="285"/>
      <c r="S301" s="284">
        <f t="shared" ref="S301:T301" si="91">S302+S303+S304+S305</f>
        <v>12259.800000000001</v>
      </c>
      <c r="T301" s="284">
        <f t="shared" si="91"/>
        <v>12259.800000000001</v>
      </c>
    </row>
    <row r="302" spans="1:20" ht="44.25" customHeight="1">
      <c r="A302" s="9"/>
      <c r="B302" s="36"/>
      <c r="C302" s="37"/>
      <c r="D302" s="37"/>
      <c r="E302" s="38"/>
      <c r="F302" s="39"/>
      <c r="G302" s="39"/>
      <c r="H302" s="40"/>
      <c r="I302" s="128" t="s">
        <v>163</v>
      </c>
      <c r="J302" s="109"/>
      <c r="K302" s="131" t="s">
        <v>170</v>
      </c>
      <c r="L302" s="109"/>
      <c r="M302" s="69">
        <v>275</v>
      </c>
      <c r="N302" s="70">
        <v>7</v>
      </c>
      <c r="O302" s="70">
        <v>1</v>
      </c>
      <c r="P302" s="131" t="s">
        <v>155</v>
      </c>
      <c r="Q302" s="284">
        <v>8265.6</v>
      </c>
      <c r="R302" s="285"/>
      <c r="S302" s="284">
        <v>8642.7000000000007</v>
      </c>
      <c r="T302" s="284">
        <v>8642.7000000000007</v>
      </c>
    </row>
    <row r="303" spans="1:20" ht="44.25" customHeight="1">
      <c r="A303" s="9"/>
      <c r="B303" s="36"/>
      <c r="C303" s="37"/>
      <c r="D303" s="37"/>
      <c r="E303" s="38"/>
      <c r="F303" s="39"/>
      <c r="G303" s="39"/>
      <c r="H303" s="40"/>
      <c r="I303" s="128" t="s">
        <v>134</v>
      </c>
      <c r="J303" s="109"/>
      <c r="K303" s="131" t="s">
        <v>170</v>
      </c>
      <c r="L303" s="109"/>
      <c r="M303" s="69">
        <v>275</v>
      </c>
      <c r="N303" s="70">
        <v>7</v>
      </c>
      <c r="O303" s="70">
        <v>1</v>
      </c>
      <c r="P303" s="131" t="s">
        <v>156</v>
      </c>
      <c r="Q303" s="284">
        <v>0</v>
      </c>
      <c r="R303" s="285"/>
      <c r="S303" s="284">
        <v>0</v>
      </c>
      <c r="T303" s="284">
        <v>0</v>
      </c>
    </row>
    <row r="304" spans="1:20" ht="44.25" customHeight="1">
      <c r="A304" s="9"/>
      <c r="B304" s="36"/>
      <c r="C304" s="37"/>
      <c r="D304" s="37"/>
      <c r="E304" s="38"/>
      <c r="F304" s="39"/>
      <c r="G304" s="39"/>
      <c r="H304" s="40"/>
      <c r="I304" s="223" t="s">
        <v>392</v>
      </c>
      <c r="J304" s="109"/>
      <c r="K304" s="131" t="s">
        <v>170</v>
      </c>
      <c r="L304" s="109"/>
      <c r="M304" s="69">
        <v>275</v>
      </c>
      <c r="N304" s="70">
        <v>7</v>
      </c>
      <c r="O304" s="70">
        <v>1</v>
      </c>
      <c r="P304" s="131" t="s">
        <v>393</v>
      </c>
      <c r="Q304" s="284">
        <v>3399.3</v>
      </c>
      <c r="R304" s="285"/>
      <c r="S304" s="284">
        <v>3617.1</v>
      </c>
      <c r="T304" s="284">
        <v>3617.1</v>
      </c>
    </row>
    <row r="305" spans="1:20" ht="44.25" customHeight="1">
      <c r="A305" s="9"/>
      <c r="B305" s="36"/>
      <c r="C305" s="37"/>
      <c r="D305" s="37"/>
      <c r="E305" s="38"/>
      <c r="F305" s="39"/>
      <c r="G305" s="39"/>
      <c r="H305" s="40"/>
      <c r="I305" s="223" t="s">
        <v>372</v>
      </c>
      <c r="J305" s="109"/>
      <c r="K305" s="131" t="s">
        <v>170</v>
      </c>
      <c r="L305" s="109"/>
      <c r="M305" s="69">
        <v>275</v>
      </c>
      <c r="N305" s="70">
        <v>7</v>
      </c>
      <c r="O305" s="70">
        <v>1</v>
      </c>
      <c r="P305" s="131" t="s">
        <v>375</v>
      </c>
      <c r="Q305" s="284">
        <v>0</v>
      </c>
      <c r="R305" s="285"/>
      <c r="S305" s="284">
        <v>0</v>
      </c>
      <c r="T305" s="284">
        <v>0</v>
      </c>
    </row>
    <row r="306" spans="1:20" ht="44.25" customHeight="1">
      <c r="A306" s="9"/>
      <c r="B306" s="36"/>
      <c r="C306" s="37"/>
      <c r="D306" s="37"/>
      <c r="E306" s="38"/>
      <c r="F306" s="39"/>
      <c r="G306" s="39"/>
      <c r="H306" s="40"/>
      <c r="I306" s="93" t="s">
        <v>46</v>
      </c>
      <c r="J306" s="109"/>
      <c r="K306" s="130" t="s">
        <v>171</v>
      </c>
      <c r="L306" s="109"/>
      <c r="M306" s="246"/>
      <c r="N306" s="247"/>
      <c r="O306" s="247"/>
      <c r="P306" s="142"/>
      <c r="Q306" s="286">
        <f>Q309+Q307</f>
        <v>1959</v>
      </c>
      <c r="R306" s="287"/>
      <c r="S306" s="286">
        <f t="shared" ref="S306:T306" si="92">S309+S307</f>
        <v>940.9</v>
      </c>
      <c r="T306" s="286">
        <f t="shared" si="92"/>
        <v>1593.3</v>
      </c>
    </row>
    <row r="307" spans="1:20" ht="44.25" customHeight="1">
      <c r="A307" s="9"/>
      <c r="B307" s="36"/>
      <c r="C307" s="37"/>
      <c r="D307" s="37"/>
      <c r="E307" s="38"/>
      <c r="F307" s="39"/>
      <c r="G307" s="39"/>
      <c r="H307" s="40"/>
      <c r="I307" s="396" t="s">
        <v>491</v>
      </c>
      <c r="J307" s="109"/>
      <c r="K307" s="130" t="s">
        <v>492</v>
      </c>
      <c r="L307" s="109"/>
      <c r="M307" s="246"/>
      <c r="N307" s="247"/>
      <c r="O307" s="247"/>
      <c r="P307" s="142"/>
      <c r="Q307" s="286">
        <f>Q308</f>
        <v>0</v>
      </c>
      <c r="R307" s="287"/>
      <c r="S307" s="286">
        <f t="shared" ref="S307:T307" si="93">S308</f>
        <v>0</v>
      </c>
      <c r="T307" s="286">
        <f t="shared" si="93"/>
        <v>0</v>
      </c>
    </row>
    <row r="308" spans="1:20" ht="44.25" customHeight="1">
      <c r="A308" s="9"/>
      <c r="B308" s="36"/>
      <c r="C308" s="37"/>
      <c r="D308" s="37"/>
      <c r="E308" s="38"/>
      <c r="F308" s="39"/>
      <c r="G308" s="39"/>
      <c r="H308" s="40"/>
      <c r="I308" s="223" t="s">
        <v>134</v>
      </c>
      <c r="J308" s="109"/>
      <c r="K308" s="130" t="s">
        <v>492</v>
      </c>
      <c r="L308" s="109"/>
      <c r="M308" s="246">
        <v>275</v>
      </c>
      <c r="N308" s="247">
        <v>7</v>
      </c>
      <c r="O308" s="247">
        <v>1</v>
      </c>
      <c r="P308" s="142" t="s">
        <v>156</v>
      </c>
      <c r="Q308" s="286"/>
      <c r="R308" s="287"/>
      <c r="S308" s="286"/>
      <c r="T308" s="286"/>
    </row>
    <row r="309" spans="1:20" ht="44.25" customHeight="1">
      <c r="A309" s="9"/>
      <c r="B309" s="36"/>
      <c r="C309" s="37"/>
      <c r="D309" s="37"/>
      <c r="E309" s="38"/>
      <c r="F309" s="39"/>
      <c r="G309" s="39"/>
      <c r="H309" s="40"/>
      <c r="I309" s="103" t="s">
        <v>164</v>
      </c>
      <c r="J309" s="109"/>
      <c r="K309" s="189" t="s">
        <v>593</v>
      </c>
      <c r="L309" s="109"/>
      <c r="M309" s="69"/>
      <c r="N309" s="70"/>
      <c r="O309" s="70"/>
      <c r="P309" s="131"/>
      <c r="Q309" s="284">
        <f>Q310+Q311+Q312+Q313</f>
        <v>1959</v>
      </c>
      <c r="R309" s="284">
        <f t="shared" ref="R309:T309" si="94">R310+R311+R312+R313</f>
        <v>0</v>
      </c>
      <c r="S309" s="284">
        <f t="shared" si="94"/>
        <v>940.9</v>
      </c>
      <c r="T309" s="284">
        <f t="shared" si="94"/>
        <v>1593.3</v>
      </c>
    </row>
    <row r="310" spans="1:20" ht="44.25" customHeight="1">
      <c r="A310" s="9"/>
      <c r="B310" s="36"/>
      <c r="C310" s="37"/>
      <c r="D310" s="37"/>
      <c r="E310" s="38"/>
      <c r="F310" s="39"/>
      <c r="G310" s="39"/>
      <c r="H310" s="40"/>
      <c r="I310" s="128" t="s">
        <v>134</v>
      </c>
      <c r="J310" s="109"/>
      <c r="K310" s="189" t="s">
        <v>593</v>
      </c>
      <c r="L310" s="109"/>
      <c r="M310" s="69">
        <v>275</v>
      </c>
      <c r="N310" s="70">
        <v>7</v>
      </c>
      <c r="O310" s="70">
        <v>1</v>
      </c>
      <c r="P310" s="131" t="s">
        <v>156</v>
      </c>
      <c r="Q310" s="270">
        <v>1176.7</v>
      </c>
      <c r="R310" s="285"/>
      <c r="S310" s="284">
        <v>840.9</v>
      </c>
      <c r="T310" s="284">
        <v>1093.3</v>
      </c>
    </row>
    <row r="311" spans="1:20" ht="29.25" customHeight="1">
      <c r="A311" s="9"/>
      <c r="B311" s="36"/>
      <c r="C311" s="37"/>
      <c r="D311" s="37"/>
      <c r="E311" s="38"/>
      <c r="F311" s="39"/>
      <c r="G311" s="39"/>
      <c r="H311" s="40"/>
      <c r="I311" s="223" t="s">
        <v>372</v>
      </c>
      <c r="J311" s="109"/>
      <c r="K311" s="189" t="s">
        <v>593</v>
      </c>
      <c r="L311" s="109"/>
      <c r="M311" s="69">
        <v>275</v>
      </c>
      <c r="N311" s="70">
        <v>7</v>
      </c>
      <c r="O311" s="70">
        <v>1</v>
      </c>
      <c r="P311" s="131" t="s">
        <v>375</v>
      </c>
      <c r="Q311" s="270">
        <v>782.3</v>
      </c>
      <c r="R311" s="285"/>
      <c r="S311" s="284">
        <v>100</v>
      </c>
      <c r="T311" s="284">
        <v>500</v>
      </c>
    </row>
    <row r="312" spans="1:20" ht="23.25" customHeight="1">
      <c r="A312" s="9"/>
      <c r="B312" s="36"/>
      <c r="C312" s="37"/>
      <c r="D312" s="37"/>
      <c r="E312" s="38"/>
      <c r="F312" s="39"/>
      <c r="G312" s="39"/>
      <c r="H312" s="40"/>
      <c r="I312" s="223" t="s">
        <v>67</v>
      </c>
      <c r="J312" s="159"/>
      <c r="K312" s="189" t="s">
        <v>593</v>
      </c>
      <c r="L312" s="159"/>
      <c r="M312" s="176">
        <v>251</v>
      </c>
      <c r="N312" s="177">
        <v>7</v>
      </c>
      <c r="O312" s="177">
        <v>1</v>
      </c>
      <c r="P312" s="209" t="s">
        <v>446</v>
      </c>
      <c r="Q312" s="270">
        <v>0</v>
      </c>
      <c r="R312" s="275"/>
      <c r="S312" s="270">
        <v>0</v>
      </c>
      <c r="T312" s="270">
        <v>0</v>
      </c>
    </row>
    <row r="313" spans="1:20" ht="23.25" customHeight="1">
      <c r="A313" s="9"/>
      <c r="B313" s="36"/>
      <c r="C313" s="37"/>
      <c r="D313" s="37"/>
      <c r="E313" s="38"/>
      <c r="F313" s="39"/>
      <c r="G313" s="39"/>
      <c r="H313" s="40"/>
      <c r="I313" s="23" t="s">
        <v>79</v>
      </c>
      <c r="J313" s="159"/>
      <c r="K313" s="189" t="s">
        <v>593</v>
      </c>
      <c r="L313" s="159"/>
      <c r="M313" s="176">
        <v>251</v>
      </c>
      <c r="N313" s="177">
        <v>7</v>
      </c>
      <c r="O313" s="177">
        <v>1</v>
      </c>
      <c r="P313" s="209" t="s">
        <v>83</v>
      </c>
      <c r="Q313" s="270">
        <v>0</v>
      </c>
      <c r="R313" s="275"/>
      <c r="S313" s="270">
        <v>0</v>
      </c>
      <c r="T313" s="270">
        <v>0</v>
      </c>
    </row>
    <row r="314" spans="1:20" ht="34.5" customHeight="1">
      <c r="A314" s="9"/>
      <c r="B314" s="36"/>
      <c r="C314" s="37"/>
      <c r="D314" s="37"/>
      <c r="E314" s="38"/>
      <c r="F314" s="39"/>
      <c r="G314" s="39"/>
      <c r="H314" s="40"/>
      <c r="I314" s="93" t="s">
        <v>45</v>
      </c>
      <c r="J314" s="109"/>
      <c r="K314" s="130" t="s">
        <v>172</v>
      </c>
      <c r="L314" s="109"/>
      <c r="M314" s="246"/>
      <c r="N314" s="247"/>
      <c r="O314" s="247"/>
      <c r="P314" s="142"/>
      <c r="Q314" s="286">
        <f>Q315</f>
        <v>379.6</v>
      </c>
      <c r="R314" s="287"/>
      <c r="S314" s="286">
        <f>S315</f>
        <v>0</v>
      </c>
      <c r="T314" s="286">
        <f>T315</f>
        <v>726.1</v>
      </c>
    </row>
    <row r="315" spans="1:20" ht="23.25" customHeight="1">
      <c r="A315" s="9"/>
      <c r="B315" s="36"/>
      <c r="C315" s="37"/>
      <c r="D315" s="37"/>
      <c r="E315" s="38"/>
      <c r="F315" s="39"/>
      <c r="G315" s="39"/>
      <c r="H315" s="40"/>
      <c r="I315" s="90" t="s">
        <v>165</v>
      </c>
      <c r="J315" s="109"/>
      <c r="K315" s="129" t="s">
        <v>594</v>
      </c>
      <c r="L315" s="109"/>
      <c r="M315" s="69"/>
      <c r="N315" s="70"/>
      <c r="O315" s="70"/>
      <c r="P315" s="131"/>
      <c r="Q315" s="284">
        <f>Q316+Q317</f>
        <v>379.6</v>
      </c>
      <c r="R315" s="285"/>
      <c r="S315" s="284">
        <f t="shared" ref="S315:T315" si="95">S316+S317</f>
        <v>0</v>
      </c>
      <c r="T315" s="284">
        <f t="shared" si="95"/>
        <v>726.1</v>
      </c>
    </row>
    <row r="316" spans="1:20" ht="44.25" customHeight="1">
      <c r="A316" s="9"/>
      <c r="B316" s="36"/>
      <c r="C316" s="37"/>
      <c r="D316" s="37"/>
      <c r="E316" s="38"/>
      <c r="F316" s="39"/>
      <c r="G316" s="39"/>
      <c r="H316" s="40"/>
      <c r="I316" s="128" t="s">
        <v>134</v>
      </c>
      <c r="J316" s="109"/>
      <c r="K316" s="129" t="s">
        <v>594</v>
      </c>
      <c r="L316" s="109"/>
      <c r="M316" s="69">
        <v>275</v>
      </c>
      <c r="N316" s="70">
        <v>7</v>
      </c>
      <c r="O316" s="70">
        <v>1</v>
      </c>
      <c r="P316" s="131" t="s">
        <v>156</v>
      </c>
      <c r="Q316" s="284">
        <v>111.6</v>
      </c>
      <c r="R316" s="285"/>
      <c r="S316" s="284">
        <v>0</v>
      </c>
      <c r="T316" s="284">
        <v>676.1</v>
      </c>
    </row>
    <row r="317" spans="1:20" ht="44.25" customHeight="1">
      <c r="A317" s="9"/>
      <c r="B317" s="36"/>
      <c r="C317" s="37"/>
      <c r="D317" s="37"/>
      <c r="E317" s="38"/>
      <c r="F317" s="39"/>
      <c r="G317" s="39"/>
      <c r="H317" s="40"/>
      <c r="I317" s="223" t="s">
        <v>372</v>
      </c>
      <c r="J317" s="109"/>
      <c r="K317" s="129" t="s">
        <v>594</v>
      </c>
      <c r="L317" s="109"/>
      <c r="M317" s="69">
        <v>275</v>
      </c>
      <c r="N317" s="70">
        <v>7</v>
      </c>
      <c r="O317" s="70">
        <v>1</v>
      </c>
      <c r="P317" s="131" t="s">
        <v>375</v>
      </c>
      <c r="Q317" s="284">
        <v>268</v>
      </c>
      <c r="R317" s="285"/>
      <c r="S317" s="284">
        <v>0</v>
      </c>
      <c r="T317" s="284">
        <v>50</v>
      </c>
    </row>
    <row r="318" spans="1:20" ht="45.75" customHeight="1">
      <c r="A318" s="9"/>
      <c r="B318" s="36"/>
      <c r="C318" s="37"/>
      <c r="D318" s="37"/>
      <c r="E318" s="38"/>
      <c r="F318" s="39"/>
      <c r="G318" s="39"/>
      <c r="H318" s="40"/>
      <c r="I318" s="93" t="s">
        <v>47</v>
      </c>
      <c r="J318" s="109"/>
      <c r="K318" s="130" t="s">
        <v>173</v>
      </c>
      <c r="L318" s="109"/>
      <c r="M318" s="246"/>
      <c r="N318" s="247"/>
      <c r="O318" s="247"/>
      <c r="P318" s="142"/>
      <c r="Q318" s="286">
        <f>Q319</f>
        <v>52552.399999999994</v>
      </c>
      <c r="R318" s="287"/>
      <c r="S318" s="286">
        <f>S319</f>
        <v>52572.3</v>
      </c>
      <c r="T318" s="286">
        <f>T319</f>
        <v>52572.3</v>
      </c>
    </row>
    <row r="319" spans="1:20" ht="60" customHeight="1">
      <c r="A319" s="9"/>
      <c r="B319" s="36"/>
      <c r="C319" s="37"/>
      <c r="D319" s="37"/>
      <c r="E319" s="38"/>
      <c r="F319" s="39"/>
      <c r="G319" s="39"/>
      <c r="H319" s="40"/>
      <c r="I319" s="128" t="s">
        <v>166</v>
      </c>
      <c r="J319" s="109"/>
      <c r="K319" s="129" t="s">
        <v>174</v>
      </c>
      <c r="L319" s="109"/>
      <c r="M319" s="69"/>
      <c r="N319" s="70"/>
      <c r="O319" s="70"/>
      <c r="P319" s="131"/>
      <c r="Q319" s="284">
        <f>Q320+Q321+Q322+Q323</f>
        <v>52552.399999999994</v>
      </c>
      <c r="R319" s="285"/>
      <c r="S319" s="284">
        <f t="shared" ref="S319:T319" si="96">S320+S321+S322+S323</f>
        <v>52572.3</v>
      </c>
      <c r="T319" s="284">
        <f t="shared" si="96"/>
        <v>52572.3</v>
      </c>
    </row>
    <row r="320" spans="1:20" ht="44.25" customHeight="1">
      <c r="A320" s="9"/>
      <c r="B320" s="36"/>
      <c r="C320" s="37"/>
      <c r="D320" s="37"/>
      <c r="E320" s="38"/>
      <c r="F320" s="39"/>
      <c r="G320" s="39"/>
      <c r="H320" s="40"/>
      <c r="I320" s="128" t="s">
        <v>163</v>
      </c>
      <c r="J320" s="109"/>
      <c r="K320" s="129" t="s">
        <v>174</v>
      </c>
      <c r="L320" s="109"/>
      <c r="M320" s="69">
        <v>275</v>
      </c>
      <c r="N320" s="70">
        <v>7</v>
      </c>
      <c r="O320" s="70">
        <v>1</v>
      </c>
      <c r="P320" s="131" t="s">
        <v>155</v>
      </c>
      <c r="Q320" s="284">
        <v>42291.6</v>
      </c>
      <c r="R320" s="285"/>
      <c r="S320" s="284">
        <v>42992</v>
      </c>
      <c r="T320" s="284">
        <v>42992</v>
      </c>
    </row>
    <row r="321" spans="1:20" ht="44.25" customHeight="1">
      <c r="A321" s="9"/>
      <c r="B321" s="36"/>
      <c r="C321" s="37"/>
      <c r="D321" s="37"/>
      <c r="E321" s="38"/>
      <c r="F321" s="39"/>
      <c r="G321" s="39"/>
      <c r="H321" s="40"/>
      <c r="I321" s="128" t="s">
        <v>134</v>
      </c>
      <c r="J321" s="109"/>
      <c r="K321" s="129" t="s">
        <v>174</v>
      </c>
      <c r="L321" s="109"/>
      <c r="M321" s="69">
        <v>275</v>
      </c>
      <c r="N321" s="70">
        <v>7</v>
      </c>
      <c r="O321" s="70">
        <v>1</v>
      </c>
      <c r="P321" s="131" t="s">
        <v>156</v>
      </c>
      <c r="Q321" s="284">
        <v>0</v>
      </c>
      <c r="R321" s="285"/>
      <c r="S321" s="284">
        <v>0</v>
      </c>
      <c r="T321" s="284">
        <v>0</v>
      </c>
    </row>
    <row r="322" spans="1:20" ht="44.25" customHeight="1">
      <c r="A322" s="9"/>
      <c r="B322" s="36"/>
      <c r="C322" s="37"/>
      <c r="D322" s="37"/>
      <c r="E322" s="38"/>
      <c r="F322" s="39"/>
      <c r="G322" s="39"/>
      <c r="H322" s="40"/>
      <c r="I322" s="223" t="s">
        <v>392</v>
      </c>
      <c r="J322" s="109"/>
      <c r="K322" s="129" t="s">
        <v>174</v>
      </c>
      <c r="L322" s="109"/>
      <c r="M322" s="69">
        <v>275</v>
      </c>
      <c r="N322" s="70">
        <v>7</v>
      </c>
      <c r="O322" s="70">
        <v>1</v>
      </c>
      <c r="P322" s="329" t="s">
        <v>393</v>
      </c>
      <c r="Q322" s="284">
        <v>10260.799999999999</v>
      </c>
      <c r="R322" s="285"/>
      <c r="S322" s="284">
        <v>9580.2999999999993</v>
      </c>
      <c r="T322" s="284">
        <v>9580.2999999999993</v>
      </c>
    </row>
    <row r="323" spans="1:20" ht="44.25" customHeight="1">
      <c r="A323" s="9"/>
      <c r="B323" s="36"/>
      <c r="C323" s="37"/>
      <c r="D323" s="37"/>
      <c r="E323" s="38"/>
      <c r="F323" s="39"/>
      <c r="G323" s="39"/>
      <c r="H323" s="40"/>
      <c r="I323" s="223" t="s">
        <v>372</v>
      </c>
      <c r="J323" s="109"/>
      <c r="K323" s="129" t="s">
        <v>174</v>
      </c>
      <c r="L323" s="109"/>
      <c r="M323" s="69">
        <v>275</v>
      </c>
      <c r="N323" s="70">
        <v>7</v>
      </c>
      <c r="O323" s="70">
        <v>1</v>
      </c>
      <c r="P323" s="329" t="s">
        <v>375</v>
      </c>
      <c r="Q323" s="284">
        <v>0</v>
      </c>
      <c r="R323" s="285"/>
      <c r="S323" s="284">
        <v>0</v>
      </c>
      <c r="T323" s="284">
        <v>0</v>
      </c>
    </row>
    <row r="324" spans="1:20" ht="44.25" customHeight="1">
      <c r="A324" s="9"/>
      <c r="B324" s="36"/>
      <c r="C324" s="37"/>
      <c r="D324" s="37"/>
      <c r="E324" s="38"/>
      <c r="F324" s="39"/>
      <c r="G324" s="39"/>
      <c r="H324" s="40"/>
      <c r="I324" s="83" t="s">
        <v>25</v>
      </c>
      <c r="J324" s="109"/>
      <c r="K324" s="130" t="s">
        <v>177</v>
      </c>
      <c r="L324" s="109"/>
      <c r="M324" s="246"/>
      <c r="N324" s="247"/>
      <c r="O324" s="247"/>
      <c r="P324" s="248"/>
      <c r="Q324" s="286">
        <f>Q325</f>
        <v>2499.1999999999998</v>
      </c>
      <c r="R324" s="287"/>
      <c r="S324" s="286">
        <f>S325</f>
        <v>2799.2</v>
      </c>
      <c r="T324" s="286">
        <f>T325</f>
        <v>2799.2</v>
      </c>
    </row>
    <row r="325" spans="1:20" ht="44.25" customHeight="1">
      <c r="A325" s="9"/>
      <c r="B325" s="36"/>
      <c r="C325" s="37"/>
      <c r="D325" s="37"/>
      <c r="E325" s="38"/>
      <c r="F325" s="39"/>
      <c r="G325" s="39"/>
      <c r="H325" s="40"/>
      <c r="I325" s="128" t="s">
        <v>175</v>
      </c>
      <c r="J325" s="109"/>
      <c r="K325" s="129" t="s">
        <v>178</v>
      </c>
      <c r="L325" s="109"/>
      <c r="M325" s="69"/>
      <c r="N325" s="70"/>
      <c r="O325" s="70"/>
      <c r="P325" s="71"/>
      <c r="Q325" s="284">
        <f>Q326+Q327</f>
        <v>2499.1999999999998</v>
      </c>
      <c r="R325" s="285"/>
      <c r="S325" s="284">
        <f>S326+S327</f>
        <v>2799.2</v>
      </c>
      <c r="T325" s="284">
        <f>T326+T327</f>
        <v>2799.2</v>
      </c>
    </row>
    <row r="326" spans="1:20" ht="51" customHeight="1">
      <c r="A326" s="9"/>
      <c r="B326" s="36"/>
      <c r="C326" s="37"/>
      <c r="D326" s="37"/>
      <c r="E326" s="38"/>
      <c r="F326" s="39"/>
      <c r="G326" s="39"/>
      <c r="H326" s="40"/>
      <c r="I326" s="132" t="s">
        <v>69</v>
      </c>
      <c r="J326" s="109"/>
      <c r="K326" s="129" t="s">
        <v>178</v>
      </c>
      <c r="L326" s="109"/>
      <c r="M326" s="69">
        <v>275</v>
      </c>
      <c r="N326" s="70">
        <v>10</v>
      </c>
      <c r="O326" s="70">
        <v>4</v>
      </c>
      <c r="P326" s="131" t="s">
        <v>82</v>
      </c>
      <c r="Q326" s="284">
        <v>80</v>
      </c>
      <c r="R326" s="285"/>
      <c r="S326" s="284">
        <v>80</v>
      </c>
      <c r="T326" s="284">
        <v>80</v>
      </c>
    </row>
    <row r="327" spans="1:20" ht="57" customHeight="1">
      <c r="A327" s="9"/>
      <c r="B327" s="36"/>
      <c r="C327" s="37"/>
      <c r="D327" s="37"/>
      <c r="E327" s="38"/>
      <c r="F327" s="39"/>
      <c r="G327" s="39"/>
      <c r="H327" s="40"/>
      <c r="I327" s="137" t="s">
        <v>176</v>
      </c>
      <c r="J327" s="109"/>
      <c r="K327" s="129" t="s">
        <v>178</v>
      </c>
      <c r="L327" s="109"/>
      <c r="M327" s="69">
        <v>275</v>
      </c>
      <c r="N327" s="70">
        <v>10</v>
      </c>
      <c r="O327" s="70">
        <v>4</v>
      </c>
      <c r="P327" s="131" t="s">
        <v>179</v>
      </c>
      <c r="Q327" s="284">
        <v>2419.1999999999998</v>
      </c>
      <c r="R327" s="285"/>
      <c r="S327" s="284">
        <v>2719.2</v>
      </c>
      <c r="T327" s="284">
        <v>2719.2</v>
      </c>
    </row>
    <row r="328" spans="1:20" ht="41.25" customHeight="1">
      <c r="A328" s="9"/>
      <c r="B328" s="36"/>
      <c r="C328" s="37"/>
      <c r="D328" s="37"/>
      <c r="E328" s="38"/>
      <c r="F328" s="39"/>
      <c r="G328" s="39"/>
      <c r="H328" s="40"/>
      <c r="I328" s="68" t="s">
        <v>422</v>
      </c>
      <c r="J328" s="109"/>
      <c r="K328" s="129" t="s">
        <v>206</v>
      </c>
      <c r="L328" s="109"/>
      <c r="M328" s="133"/>
      <c r="N328" s="134"/>
      <c r="O328" s="70"/>
      <c r="P328" s="71"/>
      <c r="Q328" s="284">
        <f>Q329</f>
        <v>14490.4</v>
      </c>
      <c r="R328" s="285"/>
      <c r="S328" s="284">
        <f t="shared" ref="S328:T328" si="97">S329</f>
        <v>14398.100000000002</v>
      </c>
      <c r="T328" s="284">
        <f t="shared" si="97"/>
        <v>14398.100000000002</v>
      </c>
    </row>
    <row r="329" spans="1:20" ht="64.5" customHeight="1">
      <c r="A329" s="9"/>
      <c r="B329" s="36"/>
      <c r="C329" s="37"/>
      <c r="D329" s="37"/>
      <c r="E329" s="38"/>
      <c r="F329" s="39"/>
      <c r="G329" s="39"/>
      <c r="H329" s="40"/>
      <c r="I329" s="221" t="s">
        <v>423</v>
      </c>
      <c r="J329" s="109"/>
      <c r="K329" s="130" t="s">
        <v>207</v>
      </c>
      <c r="L329" s="109"/>
      <c r="M329" s="250"/>
      <c r="N329" s="251"/>
      <c r="O329" s="247"/>
      <c r="P329" s="248"/>
      <c r="Q329" s="286">
        <f>Q330+Q335</f>
        <v>14490.4</v>
      </c>
      <c r="R329" s="286">
        <f>R330+R335</f>
        <v>0</v>
      </c>
      <c r="S329" s="286">
        <f>S330+S335</f>
        <v>14398.100000000002</v>
      </c>
      <c r="T329" s="286">
        <f>T330+T335</f>
        <v>14398.100000000002</v>
      </c>
    </row>
    <row r="330" spans="1:20" ht="60.75" customHeight="1">
      <c r="A330" s="9"/>
      <c r="B330" s="36"/>
      <c r="C330" s="37"/>
      <c r="D330" s="114"/>
      <c r="E330" s="38"/>
      <c r="F330" s="39"/>
      <c r="G330" s="39"/>
      <c r="H330" s="40"/>
      <c r="I330" s="128" t="s">
        <v>205</v>
      </c>
      <c r="J330" s="109"/>
      <c r="K330" s="129" t="s">
        <v>208</v>
      </c>
      <c r="L330" s="109"/>
      <c r="M330" s="133"/>
      <c r="N330" s="134"/>
      <c r="O330" s="70"/>
      <c r="P330" s="71"/>
      <c r="Q330" s="284">
        <f>Q331+Q332+Q333+Q334</f>
        <v>14440.5</v>
      </c>
      <c r="R330" s="285"/>
      <c r="S330" s="284">
        <f t="shared" ref="S330:T330" si="98">S331+S332+S333+S334</f>
        <v>14398.100000000002</v>
      </c>
      <c r="T330" s="284">
        <f t="shared" si="98"/>
        <v>14398.100000000002</v>
      </c>
    </row>
    <row r="331" spans="1:20" ht="64.5" customHeight="1">
      <c r="A331" s="9"/>
      <c r="B331" s="36"/>
      <c r="C331" s="37"/>
      <c r="D331" s="114"/>
      <c r="E331" s="38"/>
      <c r="F331" s="39"/>
      <c r="G331" s="39"/>
      <c r="H331" s="40"/>
      <c r="I331" s="128" t="s">
        <v>159</v>
      </c>
      <c r="J331" s="109"/>
      <c r="K331" s="129" t="s">
        <v>208</v>
      </c>
      <c r="L331" s="109"/>
      <c r="M331" s="133">
        <v>275</v>
      </c>
      <c r="N331" s="134">
        <v>7</v>
      </c>
      <c r="O331" s="70">
        <v>9</v>
      </c>
      <c r="P331" s="131" t="s">
        <v>160</v>
      </c>
      <c r="Q331" s="284">
        <v>7724.8</v>
      </c>
      <c r="R331" s="285"/>
      <c r="S331" s="284">
        <v>7663.6</v>
      </c>
      <c r="T331" s="284">
        <v>7663.6</v>
      </c>
    </row>
    <row r="332" spans="1:20" ht="31.5" customHeight="1">
      <c r="A332" s="9"/>
      <c r="B332" s="36"/>
      <c r="C332" s="37"/>
      <c r="D332" s="114"/>
      <c r="E332" s="38"/>
      <c r="F332" s="39"/>
      <c r="G332" s="39"/>
      <c r="H332" s="40"/>
      <c r="I332" s="132" t="s">
        <v>69</v>
      </c>
      <c r="J332" s="109"/>
      <c r="K332" s="129" t="s">
        <v>208</v>
      </c>
      <c r="L332" s="109"/>
      <c r="M332" s="133">
        <v>275</v>
      </c>
      <c r="N332" s="134">
        <v>7</v>
      </c>
      <c r="O332" s="70">
        <v>9</v>
      </c>
      <c r="P332" s="131" t="s">
        <v>82</v>
      </c>
      <c r="Q332" s="284">
        <v>6567.1</v>
      </c>
      <c r="R332" s="285"/>
      <c r="S332" s="284">
        <v>6636.8</v>
      </c>
      <c r="T332" s="284">
        <v>6636.8</v>
      </c>
    </row>
    <row r="333" spans="1:20" ht="28.5" customHeight="1">
      <c r="A333" s="9"/>
      <c r="B333" s="36"/>
      <c r="C333" s="37"/>
      <c r="D333" s="114"/>
      <c r="E333" s="38"/>
      <c r="F333" s="39"/>
      <c r="G333" s="39"/>
      <c r="H333" s="40"/>
      <c r="I333" s="137" t="s">
        <v>79</v>
      </c>
      <c r="J333" s="109"/>
      <c r="K333" s="129" t="s">
        <v>208</v>
      </c>
      <c r="L333" s="109"/>
      <c r="M333" s="133">
        <v>275</v>
      </c>
      <c r="N333" s="134">
        <v>7</v>
      </c>
      <c r="O333" s="70">
        <v>9</v>
      </c>
      <c r="P333" s="131" t="s">
        <v>83</v>
      </c>
      <c r="Q333" s="284">
        <v>103.3</v>
      </c>
      <c r="R333" s="285"/>
      <c r="S333" s="284">
        <v>97.7</v>
      </c>
      <c r="T333" s="284">
        <v>97.7</v>
      </c>
    </row>
    <row r="334" spans="1:20" ht="42.75" customHeight="1">
      <c r="A334" s="9"/>
      <c r="B334" s="36"/>
      <c r="C334" s="37"/>
      <c r="D334" s="114"/>
      <c r="E334" s="38"/>
      <c r="F334" s="39"/>
      <c r="G334" s="39"/>
      <c r="H334" s="40"/>
      <c r="I334" s="362" t="s">
        <v>101</v>
      </c>
      <c r="J334" s="109"/>
      <c r="K334" s="129" t="s">
        <v>208</v>
      </c>
      <c r="L334" s="109"/>
      <c r="M334" s="133">
        <v>275</v>
      </c>
      <c r="N334" s="134">
        <v>7</v>
      </c>
      <c r="O334" s="70">
        <v>9</v>
      </c>
      <c r="P334" s="329" t="s">
        <v>179</v>
      </c>
      <c r="Q334" s="284">
        <v>45.3</v>
      </c>
      <c r="R334" s="285"/>
      <c r="S334" s="284">
        <v>0</v>
      </c>
      <c r="T334" s="284">
        <v>0</v>
      </c>
    </row>
    <row r="335" spans="1:20" ht="34.5" customHeight="1">
      <c r="A335" s="9"/>
      <c r="B335" s="36"/>
      <c r="C335" s="37"/>
      <c r="D335" s="114"/>
      <c r="E335" s="38"/>
      <c r="F335" s="39"/>
      <c r="G335" s="39"/>
      <c r="H335" s="40"/>
      <c r="I335" s="204" t="s">
        <v>437</v>
      </c>
      <c r="J335" s="109"/>
      <c r="K335" s="129" t="s">
        <v>438</v>
      </c>
      <c r="L335" s="109"/>
      <c r="M335" s="133"/>
      <c r="N335" s="134"/>
      <c r="O335" s="70"/>
      <c r="P335" s="329"/>
      <c r="Q335" s="284">
        <f>Q336</f>
        <v>49.9</v>
      </c>
      <c r="R335" s="284">
        <f t="shared" ref="R335:T335" si="99">R336</f>
        <v>0</v>
      </c>
      <c r="S335" s="284">
        <f t="shared" si="99"/>
        <v>0</v>
      </c>
      <c r="T335" s="284">
        <f t="shared" si="99"/>
        <v>0</v>
      </c>
    </row>
    <row r="336" spans="1:20" ht="34.5" customHeight="1">
      <c r="A336" s="9"/>
      <c r="B336" s="36"/>
      <c r="C336" s="37"/>
      <c r="D336" s="114"/>
      <c r="E336" s="38"/>
      <c r="F336" s="39"/>
      <c r="G336" s="39"/>
      <c r="H336" s="40"/>
      <c r="I336" s="132" t="s">
        <v>69</v>
      </c>
      <c r="J336" s="109"/>
      <c r="K336" s="129" t="s">
        <v>438</v>
      </c>
      <c r="L336" s="109"/>
      <c r="M336" s="133">
        <v>275</v>
      </c>
      <c r="N336" s="134">
        <v>7</v>
      </c>
      <c r="O336" s="70">
        <v>9</v>
      </c>
      <c r="P336" s="329" t="s">
        <v>82</v>
      </c>
      <c r="Q336" s="284">
        <v>49.9</v>
      </c>
      <c r="R336" s="285"/>
      <c r="S336" s="284">
        <v>0</v>
      </c>
      <c r="T336" s="284">
        <v>0</v>
      </c>
    </row>
    <row r="337" spans="1:20" ht="31.5" customHeight="1">
      <c r="A337" s="9"/>
      <c r="B337" s="36"/>
      <c r="C337" s="37"/>
      <c r="D337" s="114"/>
      <c r="E337" s="38"/>
      <c r="F337" s="39"/>
      <c r="G337" s="39"/>
      <c r="H337" s="40"/>
      <c r="I337" s="375" t="s">
        <v>622</v>
      </c>
      <c r="J337" s="109"/>
      <c r="K337" s="252" t="s">
        <v>209</v>
      </c>
      <c r="L337" s="253"/>
      <c r="M337" s="254"/>
      <c r="N337" s="255"/>
      <c r="O337" s="256"/>
      <c r="P337" s="257"/>
      <c r="Q337" s="288">
        <f>Q338+Q359+Q368</f>
        <v>89.6</v>
      </c>
      <c r="R337" s="289"/>
      <c r="S337" s="288">
        <f>S338+S359+S368</f>
        <v>60</v>
      </c>
      <c r="T337" s="288">
        <f>T338+T359+T368</f>
        <v>60</v>
      </c>
    </row>
    <row r="338" spans="1:20" ht="49.5" customHeight="1">
      <c r="A338" s="9"/>
      <c r="B338" s="36"/>
      <c r="C338" s="37"/>
      <c r="D338" s="114"/>
      <c r="E338" s="38"/>
      <c r="F338" s="39"/>
      <c r="G338" s="39"/>
      <c r="H338" s="40"/>
      <c r="I338" s="68" t="s">
        <v>54</v>
      </c>
      <c r="J338" s="109"/>
      <c r="K338" s="129" t="s">
        <v>210</v>
      </c>
      <c r="L338" s="109"/>
      <c r="M338" s="133"/>
      <c r="N338" s="134"/>
      <c r="O338" s="70"/>
      <c r="P338" s="71"/>
      <c r="Q338" s="284">
        <f>Q339+Q342+Q347+Q350+Q353+Q356</f>
        <v>32</v>
      </c>
      <c r="R338" s="285"/>
      <c r="S338" s="284">
        <f t="shared" ref="S338:T338" si="100">S339+S342+S347+S350+S353+S356</f>
        <v>38.5</v>
      </c>
      <c r="T338" s="284">
        <f t="shared" si="100"/>
        <v>38.5</v>
      </c>
    </row>
    <row r="339" spans="1:20" ht="48" customHeight="1">
      <c r="A339" s="9"/>
      <c r="B339" s="36"/>
      <c r="C339" s="37"/>
      <c r="D339" s="114"/>
      <c r="E339" s="38"/>
      <c r="F339" s="39"/>
      <c r="G339" s="39"/>
      <c r="H339" s="40"/>
      <c r="I339" s="81" t="s">
        <v>55</v>
      </c>
      <c r="J339" s="109"/>
      <c r="K339" s="181" t="s">
        <v>211</v>
      </c>
      <c r="L339" s="249"/>
      <c r="M339" s="250"/>
      <c r="N339" s="251"/>
      <c r="O339" s="247"/>
      <c r="P339" s="248"/>
      <c r="Q339" s="286">
        <f>Q340</f>
        <v>25.5</v>
      </c>
      <c r="R339" s="287"/>
      <c r="S339" s="286">
        <f>S340</f>
        <v>25.5</v>
      </c>
      <c r="T339" s="286">
        <f>T340</f>
        <v>25.5</v>
      </c>
    </row>
    <row r="340" spans="1:20" ht="35.25" customHeight="1">
      <c r="A340" s="9"/>
      <c r="B340" s="36"/>
      <c r="C340" s="37"/>
      <c r="D340" s="114"/>
      <c r="E340" s="38"/>
      <c r="F340" s="39"/>
      <c r="G340" s="39"/>
      <c r="H340" s="40"/>
      <c r="I340" s="135" t="s">
        <v>212</v>
      </c>
      <c r="J340" s="109"/>
      <c r="K340" s="129" t="s">
        <v>213</v>
      </c>
      <c r="L340" s="109"/>
      <c r="M340" s="133"/>
      <c r="N340" s="134"/>
      <c r="O340" s="70"/>
      <c r="P340" s="71"/>
      <c r="Q340" s="284">
        <f>Q341</f>
        <v>25.5</v>
      </c>
      <c r="R340" s="285"/>
      <c r="S340" s="284">
        <f t="shared" ref="S340:T340" si="101">S341</f>
        <v>25.5</v>
      </c>
      <c r="T340" s="284">
        <f t="shared" si="101"/>
        <v>25.5</v>
      </c>
    </row>
    <row r="341" spans="1:20" ht="46.5" customHeight="1">
      <c r="A341" s="9"/>
      <c r="B341" s="36"/>
      <c r="C341" s="37"/>
      <c r="D341" s="114"/>
      <c r="E341" s="38"/>
      <c r="F341" s="39"/>
      <c r="G341" s="39"/>
      <c r="H341" s="40"/>
      <c r="I341" s="132" t="s">
        <v>69</v>
      </c>
      <c r="J341" s="109"/>
      <c r="K341" s="129" t="s">
        <v>213</v>
      </c>
      <c r="L341" s="109"/>
      <c r="M341" s="133">
        <v>275</v>
      </c>
      <c r="N341" s="145" t="s">
        <v>66</v>
      </c>
      <c r="O341" s="131">
        <v>14</v>
      </c>
      <c r="P341" s="71">
        <v>240</v>
      </c>
      <c r="Q341" s="284">
        <v>25.5</v>
      </c>
      <c r="R341" s="285"/>
      <c r="S341" s="284">
        <v>25.5</v>
      </c>
      <c r="T341" s="284">
        <v>25.5</v>
      </c>
    </row>
    <row r="342" spans="1:20" ht="64.5" customHeight="1">
      <c r="A342" s="9"/>
      <c r="B342" s="36"/>
      <c r="C342" s="37"/>
      <c r="D342" s="114"/>
      <c r="E342" s="38"/>
      <c r="F342" s="39"/>
      <c r="G342" s="39"/>
      <c r="H342" s="40"/>
      <c r="I342" s="81" t="s">
        <v>56</v>
      </c>
      <c r="J342" s="109"/>
      <c r="K342" s="181" t="s">
        <v>215</v>
      </c>
      <c r="L342" s="249"/>
      <c r="M342" s="250"/>
      <c r="N342" s="251"/>
      <c r="O342" s="247"/>
      <c r="P342" s="248"/>
      <c r="Q342" s="286">
        <f>Q343</f>
        <v>0</v>
      </c>
      <c r="R342" s="287"/>
      <c r="S342" s="286">
        <f>S343</f>
        <v>0</v>
      </c>
      <c r="T342" s="286">
        <f>T343</f>
        <v>0</v>
      </c>
    </row>
    <row r="343" spans="1:20" ht="33.75" customHeight="1">
      <c r="A343" s="9"/>
      <c r="B343" s="36"/>
      <c r="C343" s="37"/>
      <c r="D343" s="114"/>
      <c r="E343" s="38"/>
      <c r="F343" s="39"/>
      <c r="G343" s="39"/>
      <c r="H343" s="40"/>
      <c r="I343" s="135" t="s">
        <v>212</v>
      </c>
      <c r="J343" s="109"/>
      <c r="K343" s="129" t="s">
        <v>214</v>
      </c>
      <c r="L343" s="109"/>
      <c r="M343" s="133"/>
      <c r="N343" s="134"/>
      <c r="O343" s="70"/>
      <c r="P343" s="71"/>
      <c r="Q343" s="284">
        <f>Q346+Q344+Q345</f>
        <v>0</v>
      </c>
      <c r="R343" s="285"/>
      <c r="S343" s="284">
        <f t="shared" ref="S343:T343" si="102">S346+S344+S345</f>
        <v>0</v>
      </c>
      <c r="T343" s="284">
        <f t="shared" si="102"/>
        <v>0</v>
      </c>
    </row>
    <row r="344" spans="1:20" ht="50.25" customHeight="1">
      <c r="A344" s="9"/>
      <c r="B344" s="36"/>
      <c r="C344" s="37"/>
      <c r="D344" s="114"/>
      <c r="E344" s="38"/>
      <c r="F344" s="39"/>
      <c r="G344" s="39"/>
      <c r="H344" s="40"/>
      <c r="I344" s="132" t="s">
        <v>69</v>
      </c>
      <c r="J344" s="109"/>
      <c r="K344" s="129" t="s">
        <v>214</v>
      </c>
      <c r="L344" s="109"/>
      <c r="M344" s="133">
        <v>251</v>
      </c>
      <c r="N344" s="145" t="s">
        <v>66</v>
      </c>
      <c r="O344" s="131">
        <v>14</v>
      </c>
      <c r="P344" s="146" t="s">
        <v>82</v>
      </c>
      <c r="Q344" s="284"/>
      <c r="R344" s="285"/>
      <c r="S344" s="284"/>
      <c r="T344" s="284"/>
    </row>
    <row r="345" spans="1:20" ht="28.5" customHeight="1">
      <c r="A345" s="9"/>
      <c r="B345" s="36"/>
      <c r="C345" s="37"/>
      <c r="D345" s="114"/>
      <c r="E345" s="38"/>
      <c r="F345" s="39"/>
      <c r="G345" s="39"/>
      <c r="H345" s="40"/>
      <c r="I345" s="132" t="s">
        <v>69</v>
      </c>
      <c r="J345" s="109"/>
      <c r="K345" s="129" t="s">
        <v>214</v>
      </c>
      <c r="L345" s="109"/>
      <c r="M345" s="133">
        <v>275</v>
      </c>
      <c r="N345" s="145" t="s">
        <v>66</v>
      </c>
      <c r="O345" s="131">
        <v>14</v>
      </c>
      <c r="P345" s="146" t="s">
        <v>82</v>
      </c>
      <c r="Q345" s="284"/>
      <c r="R345" s="285"/>
      <c r="S345" s="284"/>
      <c r="T345" s="284"/>
    </row>
    <row r="346" spans="1:20" ht="28.5" customHeight="1">
      <c r="A346" s="9"/>
      <c r="B346" s="36"/>
      <c r="C346" s="37"/>
      <c r="D346" s="114"/>
      <c r="E346" s="38"/>
      <c r="F346" s="39"/>
      <c r="G346" s="39"/>
      <c r="H346" s="40"/>
      <c r="I346" s="132" t="s">
        <v>69</v>
      </c>
      <c r="J346" s="109"/>
      <c r="K346" s="129" t="s">
        <v>214</v>
      </c>
      <c r="L346" s="109"/>
      <c r="M346" s="133">
        <v>256</v>
      </c>
      <c r="N346" s="145" t="s">
        <v>66</v>
      </c>
      <c r="O346" s="131">
        <v>14</v>
      </c>
      <c r="P346" s="146" t="s">
        <v>82</v>
      </c>
      <c r="Q346" s="284"/>
      <c r="R346" s="285"/>
      <c r="S346" s="284"/>
      <c r="T346" s="284"/>
    </row>
    <row r="347" spans="1:20" ht="28.5" customHeight="1">
      <c r="A347" s="9"/>
      <c r="B347" s="36"/>
      <c r="C347" s="37"/>
      <c r="D347" s="114"/>
      <c r="E347" s="38"/>
      <c r="F347" s="39"/>
      <c r="G347" s="39"/>
      <c r="H347" s="40"/>
      <c r="I347" s="81" t="s">
        <v>57</v>
      </c>
      <c r="J347" s="109"/>
      <c r="K347" s="181" t="s">
        <v>217</v>
      </c>
      <c r="L347" s="249"/>
      <c r="M347" s="250"/>
      <c r="N347" s="251"/>
      <c r="O347" s="247"/>
      <c r="P347" s="248"/>
      <c r="Q347" s="286">
        <f>Q348</f>
        <v>2.5</v>
      </c>
      <c r="R347" s="287"/>
      <c r="S347" s="286">
        <f>S348</f>
        <v>3</v>
      </c>
      <c r="T347" s="286">
        <f>T348</f>
        <v>3</v>
      </c>
    </row>
    <row r="348" spans="1:20" ht="30.75" customHeight="1">
      <c r="A348" s="9"/>
      <c r="B348" s="36"/>
      <c r="C348" s="37"/>
      <c r="D348" s="114"/>
      <c r="E348" s="38"/>
      <c r="F348" s="39"/>
      <c r="G348" s="39"/>
      <c r="H348" s="40"/>
      <c r="I348" s="135" t="s">
        <v>212</v>
      </c>
      <c r="J348" s="109"/>
      <c r="K348" s="129" t="s">
        <v>216</v>
      </c>
      <c r="L348" s="109"/>
      <c r="M348" s="133"/>
      <c r="N348" s="134"/>
      <c r="O348" s="70"/>
      <c r="P348" s="71"/>
      <c r="Q348" s="284">
        <f>Q349</f>
        <v>2.5</v>
      </c>
      <c r="R348" s="285"/>
      <c r="S348" s="284">
        <f>S349</f>
        <v>3</v>
      </c>
      <c r="T348" s="284">
        <f>T349</f>
        <v>3</v>
      </c>
    </row>
    <row r="349" spans="1:20" ht="48" customHeight="1">
      <c r="A349" s="9"/>
      <c r="B349" s="36"/>
      <c r="C349" s="37"/>
      <c r="D349" s="114"/>
      <c r="E349" s="38"/>
      <c r="F349" s="39"/>
      <c r="G349" s="39"/>
      <c r="H349" s="40"/>
      <c r="I349" s="132" t="s">
        <v>69</v>
      </c>
      <c r="J349" s="109"/>
      <c r="K349" s="129" t="s">
        <v>216</v>
      </c>
      <c r="L349" s="109"/>
      <c r="M349" s="133">
        <v>251</v>
      </c>
      <c r="N349" s="134">
        <v>3</v>
      </c>
      <c r="O349" s="70">
        <v>14</v>
      </c>
      <c r="P349" s="71">
        <v>240</v>
      </c>
      <c r="Q349" s="284">
        <v>2.5</v>
      </c>
      <c r="R349" s="285"/>
      <c r="S349" s="284">
        <v>3</v>
      </c>
      <c r="T349" s="284">
        <v>3</v>
      </c>
    </row>
    <row r="350" spans="1:20" ht="69" customHeight="1">
      <c r="A350" s="9"/>
      <c r="B350" s="36"/>
      <c r="C350" s="37"/>
      <c r="D350" s="114"/>
      <c r="E350" s="38"/>
      <c r="F350" s="39"/>
      <c r="G350" s="39"/>
      <c r="H350" s="40"/>
      <c r="I350" s="57" t="s">
        <v>424</v>
      </c>
      <c r="J350" s="109"/>
      <c r="K350" s="181" t="s">
        <v>218</v>
      </c>
      <c r="L350" s="249"/>
      <c r="M350" s="250"/>
      <c r="N350" s="251"/>
      <c r="O350" s="247"/>
      <c r="P350" s="248"/>
      <c r="Q350" s="286">
        <f>Q351</f>
        <v>4</v>
      </c>
      <c r="R350" s="287"/>
      <c r="S350" s="286">
        <f>S351</f>
        <v>4</v>
      </c>
      <c r="T350" s="286">
        <f>T351</f>
        <v>4</v>
      </c>
    </row>
    <row r="351" spans="1:20" ht="32.25" customHeight="1">
      <c r="A351" s="9"/>
      <c r="B351" s="36"/>
      <c r="C351" s="37"/>
      <c r="D351" s="114"/>
      <c r="E351" s="38"/>
      <c r="F351" s="39"/>
      <c r="G351" s="39"/>
      <c r="H351" s="40"/>
      <c r="I351" s="135" t="s">
        <v>212</v>
      </c>
      <c r="J351" s="109"/>
      <c r="K351" s="129" t="s">
        <v>219</v>
      </c>
      <c r="L351" s="109"/>
      <c r="M351" s="133"/>
      <c r="N351" s="134"/>
      <c r="O351" s="70"/>
      <c r="P351" s="71"/>
      <c r="Q351" s="284">
        <f>Q352</f>
        <v>4</v>
      </c>
      <c r="R351" s="285"/>
      <c r="S351" s="284">
        <f>S352</f>
        <v>4</v>
      </c>
      <c r="T351" s="284">
        <f>T352</f>
        <v>4</v>
      </c>
    </row>
    <row r="352" spans="1:20" ht="69" customHeight="1">
      <c r="A352" s="9"/>
      <c r="B352" s="36"/>
      <c r="C352" s="37"/>
      <c r="D352" s="114"/>
      <c r="E352" s="38"/>
      <c r="F352" s="39"/>
      <c r="G352" s="39"/>
      <c r="H352" s="40"/>
      <c r="I352" s="132" t="s">
        <v>69</v>
      </c>
      <c r="J352" s="109"/>
      <c r="K352" s="129" t="s">
        <v>219</v>
      </c>
      <c r="L352" s="109"/>
      <c r="M352" s="133">
        <v>251</v>
      </c>
      <c r="N352" s="134">
        <v>3</v>
      </c>
      <c r="O352" s="70">
        <v>14</v>
      </c>
      <c r="P352" s="71">
        <v>240</v>
      </c>
      <c r="Q352" s="284">
        <v>4</v>
      </c>
      <c r="R352" s="285"/>
      <c r="S352" s="284">
        <v>4</v>
      </c>
      <c r="T352" s="284">
        <v>4</v>
      </c>
    </row>
    <row r="353" spans="1:20" ht="41.25" customHeight="1">
      <c r="A353" s="9"/>
      <c r="B353" s="36"/>
      <c r="C353" s="37"/>
      <c r="D353" s="114"/>
      <c r="E353" s="38"/>
      <c r="F353" s="39"/>
      <c r="G353" s="39"/>
      <c r="H353" s="40"/>
      <c r="I353" s="81" t="s">
        <v>58</v>
      </c>
      <c r="J353" s="109"/>
      <c r="K353" s="181" t="s">
        <v>220</v>
      </c>
      <c r="L353" s="249"/>
      <c r="M353" s="250"/>
      <c r="N353" s="251"/>
      <c r="O353" s="247"/>
      <c r="P353" s="248"/>
      <c r="Q353" s="286">
        <f>Q354</f>
        <v>0</v>
      </c>
      <c r="R353" s="287"/>
      <c r="S353" s="286">
        <f>S354</f>
        <v>3</v>
      </c>
      <c r="T353" s="286">
        <f>T354</f>
        <v>3</v>
      </c>
    </row>
    <row r="354" spans="1:20" ht="39.75" customHeight="1">
      <c r="A354" s="9"/>
      <c r="B354" s="36"/>
      <c r="C354" s="37"/>
      <c r="D354" s="114"/>
      <c r="E354" s="38"/>
      <c r="F354" s="39"/>
      <c r="G354" s="39"/>
      <c r="H354" s="40"/>
      <c r="I354" s="135" t="s">
        <v>212</v>
      </c>
      <c r="J354" s="109"/>
      <c r="K354" s="129" t="s">
        <v>221</v>
      </c>
      <c r="L354" s="109"/>
      <c r="M354" s="133"/>
      <c r="N354" s="134"/>
      <c r="O354" s="70"/>
      <c r="P354" s="71"/>
      <c r="Q354" s="284">
        <f>Q355</f>
        <v>0</v>
      </c>
      <c r="R354" s="285"/>
      <c r="S354" s="284">
        <f>S355</f>
        <v>3</v>
      </c>
      <c r="T354" s="284">
        <f>T355</f>
        <v>3</v>
      </c>
    </row>
    <row r="355" spans="1:20" ht="42" customHeight="1">
      <c r="A355" s="9"/>
      <c r="B355" s="36"/>
      <c r="C355" s="37"/>
      <c r="D355" s="114"/>
      <c r="E355" s="38"/>
      <c r="F355" s="39"/>
      <c r="G355" s="39"/>
      <c r="H355" s="40"/>
      <c r="I355" s="132" t="s">
        <v>69</v>
      </c>
      <c r="J355" s="109"/>
      <c r="K355" s="129" t="s">
        <v>221</v>
      </c>
      <c r="L355" s="109"/>
      <c r="M355" s="133">
        <v>251</v>
      </c>
      <c r="N355" s="134">
        <v>3</v>
      </c>
      <c r="O355" s="70">
        <v>14</v>
      </c>
      <c r="P355" s="71">
        <v>240</v>
      </c>
      <c r="Q355" s="284">
        <v>0</v>
      </c>
      <c r="R355" s="285"/>
      <c r="S355" s="284">
        <v>3</v>
      </c>
      <c r="T355" s="284">
        <v>3</v>
      </c>
    </row>
    <row r="356" spans="1:20" ht="30.75" customHeight="1">
      <c r="A356" s="9"/>
      <c r="B356" s="36"/>
      <c r="C356" s="37"/>
      <c r="D356" s="114"/>
      <c r="E356" s="38"/>
      <c r="F356" s="39"/>
      <c r="G356" s="39"/>
      <c r="H356" s="40"/>
      <c r="I356" s="337" t="s">
        <v>518</v>
      </c>
      <c r="J356" s="159"/>
      <c r="K356" s="189" t="s">
        <v>519</v>
      </c>
      <c r="L356" s="109"/>
      <c r="M356" s="133"/>
      <c r="N356" s="134"/>
      <c r="O356" s="70"/>
      <c r="P356" s="71"/>
      <c r="Q356" s="284">
        <f>Q357</f>
        <v>0</v>
      </c>
      <c r="R356" s="285"/>
      <c r="S356" s="284">
        <f t="shared" ref="S356:T357" si="103">S357</f>
        <v>3</v>
      </c>
      <c r="T356" s="284">
        <f t="shared" si="103"/>
        <v>3</v>
      </c>
    </row>
    <row r="357" spans="1:20" ht="34.5" customHeight="1">
      <c r="A357" s="9"/>
      <c r="B357" s="36"/>
      <c r="C357" s="37"/>
      <c r="D357" s="114"/>
      <c r="E357" s="38"/>
      <c r="F357" s="39"/>
      <c r="G357" s="39"/>
      <c r="H357" s="40"/>
      <c r="I357" s="381" t="s">
        <v>212</v>
      </c>
      <c r="J357" s="109"/>
      <c r="K357" s="129" t="s">
        <v>519</v>
      </c>
      <c r="L357" s="109"/>
      <c r="M357" s="133"/>
      <c r="N357" s="134"/>
      <c r="O357" s="70"/>
      <c r="P357" s="71"/>
      <c r="Q357" s="284">
        <f>Q358</f>
        <v>0</v>
      </c>
      <c r="R357" s="285"/>
      <c r="S357" s="284">
        <f t="shared" si="103"/>
        <v>3</v>
      </c>
      <c r="T357" s="284">
        <f t="shared" si="103"/>
        <v>3</v>
      </c>
    </row>
    <row r="358" spans="1:20" ht="34.5" customHeight="1">
      <c r="A358" s="9"/>
      <c r="B358" s="36"/>
      <c r="C358" s="37"/>
      <c r="D358" s="114"/>
      <c r="E358" s="38"/>
      <c r="F358" s="39"/>
      <c r="G358" s="39"/>
      <c r="H358" s="40"/>
      <c r="I358" s="333" t="s">
        <v>69</v>
      </c>
      <c r="J358" s="109"/>
      <c r="K358" s="129" t="s">
        <v>519</v>
      </c>
      <c r="L358" s="109"/>
      <c r="M358" s="133">
        <v>251</v>
      </c>
      <c r="N358" s="134">
        <v>3</v>
      </c>
      <c r="O358" s="70">
        <v>14</v>
      </c>
      <c r="P358" s="71">
        <v>240</v>
      </c>
      <c r="Q358" s="284">
        <v>0</v>
      </c>
      <c r="R358" s="285"/>
      <c r="S358" s="284">
        <v>3</v>
      </c>
      <c r="T358" s="284">
        <v>3</v>
      </c>
    </row>
    <row r="359" spans="1:20" ht="34.5" customHeight="1">
      <c r="A359" s="9"/>
      <c r="B359" s="36"/>
      <c r="C359" s="37"/>
      <c r="D359" s="114"/>
      <c r="E359" s="38"/>
      <c r="F359" s="39"/>
      <c r="G359" s="39"/>
      <c r="H359" s="40"/>
      <c r="I359" s="68" t="s">
        <v>59</v>
      </c>
      <c r="J359" s="109"/>
      <c r="K359" s="129" t="s">
        <v>222</v>
      </c>
      <c r="L359" s="109"/>
      <c r="M359" s="133"/>
      <c r="N359" s="134"/>
      <c r="O359" s="70"/>
      <c r="P359" s="71"/>
      <c r="Q359" s="284">
        <f>Q360+Q365</f>
        <v>55.6</v>
      </c>
      <c r="R359" s="285"/>
      <c r="S359" s="284">
        <f t="shared" ref="S359:T359" si="104">S360+S365</f>
        <v>19.5</v>
      </c>
      <c r="T359" s="284">
        <f t="shared" si="104"/>
        <v>19.5</v>
      </c>
    </row>
    <row r="360" spans="1:20" ht="51.75" customHeight="1">
      <c r="A360" s="9"/>
      <c r="B360" s="36"/>
      <c r="C360" s="37"/>
      <c r="D360" s="114"/>
      <c r="E360" s="38"/>
      <c r="F360" s="39"/>
      <c r="G360" s="39"/>
      <c r="H360" s="40"/>
      <c r="I360" s="81" t="s">
        <v>60</v>
      </c>
      <c r="J360" s="109"/>
      <c r="K360" s="181" t="s">
        <v>223</v>
      </c>
      <c r="L360" s="249"/>
      <c r="M360" s="250"/>
      <c r="N360" s="251"/>
      <c r="O360" s="247"/>
      <c r="P360" s="248"/>
      <c r="Q360" s="286">
        <f>Q363+Q361</f>
        <v>55.6</v>
      </c>
      <c r="R360" s="287"/>
      <c r="S360" s="286">
        <f>S363</f>
        <v>14.5</v>
      </c>
      <c r="T360" s="286">
        <f>T363</f>
        <v>14.5</v>
      </c>
    </row>
    <row r="361" spans="1:20" ht="51.75" customHeight="1">
      <c r="A361" s="9"/>
      <c r="B361" s="36"/>
      <c r="C361" s="37"/>
      <c r="D361" s="114"/>
      <c r="E361" s="38"/>
      <c r="F361" s="39"/>
      <c r="G361" s="39"/>
      <c r="H361" s="40"/>
      <c r="I361" s="333" t="s">
        <v>650</v>
      </c>
      <c r="J361" s="109"/>
      <c r="K361" s="353" t="s">
        <v>651</v>
      </c>
      <c r="L361" s="249"/>
      <c r="M361" s="250"/>
      <c r="N361" s="251"/>
      <c r="O361" s="247"/>
      <c r="P361" s="248"/>
      <c r="Q361" s="286">
        <f>Q362</f>
        <v>41.1</v>
      </c>
      <c r="R361" s="287"/>
      <c r="S361" s="286"/>
      <c r="T361" s="286"/>
    </row>
    <row r="362" spans="1:20" ht="51.75" customHeight="1">
      <c r="A362" s="9"/>
      <c r="B362" s="36"/>
      <c r="C362" s="37"/>
      <c r="D362" s="114"/>
      <c r="E362" s="38"/>
      <c r="F362" s="39"/>
      <c r="G362" s="39"/>
      <c r="H362" s="40"/>
      <c r="I362" s="333" t="s">
        <v>69</v>
      </c>
      <c r="J362" s="109"/>
      <c r="K362" s="353" t="s">
        <v>651</v>
      </c>
      <c r="L362" s="249"/>
      <c r="M362" s="250">
        <v>275</v>
      </c>
      <c r="N362" s="251">
        <v>3</v>
      </c>
      <c r="O362" s="247">
        <v>14</v>
      </c>
      <c r="P362" s="248">
        <v>240</v>
      </c>
      <c r="Q362" s="286">
        <v>41.1</v>
      </c>
      <c r="R362" s="287"/>
      <c r="S362" s="286">
        <v>0</v>
      </c>
      <c r="T362" s="286">
        <v>0</v>
      </c>
    </row>
    <row r="363" spans="1:20" ht="25.5" customHeight="1">
      <c r="A363" s="9"/>
      <c r="B363" s="36"/>
      <c r="C363" s="37"/>
      <c r="D363" s="114"/>
      <c r="E363" s="38"/>
      <c r="F363" s="39"/>
      <c r="G363" s="39"/>
      <c r="H363" s="40"/>
      <c r="I363" s="135" t="s">
        <v>212</v>
      </c>
      <c r="J363" s="109"/>
      <c r="K363" s="129" t="s">
        <v>224</v>
      </c>
      <c r="L363" s="109"/>
      <c r="M363" s="133"/>
      <c r="N363" s="134"/>
      <c r="O363" s="70"/>
      <c r="P363" s="71"/>
      <c r="Q363" s="284">
        <f>Q364</f>
        <v>14.5</v>
      </c>
      <c r="R363" s="285"/>
      <c r="S363" s="284">
        <f t="shared" ref="S363:T363" si="105">S364</f>
        <v>14.5</v>
      </c>
      <c r="T363" s="284">
        <f t="shared" si="105"/>
        <v>14.5</v>
      </c>
    </row>
    <row r="364" spans="1:20" ht="51.75" customHeight="1">
      <c r="A364" s="9"/>
      <c r="B364" s="36"/>
      <c r="C364" s="37"/>
      <c r="D364" s="114"/>
      <c r="E364" s="38"/>
      <c r="F364" s="39"/>
      <c r="G364" s="39"/>
      <c r="H364" s="40"/>
      <c r="I364" s="132" t="s">
        <v>69</v>
      </c>
      <c r="J364" s="109"/>
      <c r="K364" s="129" t="s">
        <v>224</v>
      </c>
      <c r="L364" s="109"/>
      <c r="M364" s="133">
        <v>275</v>
      </c>
      <c r="N364" s="134">
        <v>3</v>
      </c>
      <c r="O364" s="70">
        <v>14</v>
      </c>
      <c r="P364" s="71">
        <v>240</v>
      </c>
      <c r="Q364" s="284">
        <v>14.5</v>
      </c>
      <c r="R364" s="285"/>
      <c r="S364" s="284">
        <v>14.5</v>
      </c>
      <c r="T364" s="284">
        <v>14.5</v>
      </c>
    </row>
    <row r="365" spans="1:20" ht="48.75" customHeight="1">
      <c r="A365" s="9"/>
      <c r="B365" s="36"/>
      <c r="C365" s="37"/>
      <c r="D365" s="114"/>
      <c r="E365" s="38"/>
      <c r="F365" s="39"/>
      <c r="G365" s="39"/>
      <c r="H365" s="40"/>
      <c r="I365" s="81" t="s">
        <v>225</v>
      </c>
      <c r="J365" s="109"/>
      <c r="K365" s="181" t="s">
        <v>226</v>
      </c>
      <c r="L365" s="249"/>
      <c r="M365" s="250"/>
      <c r="N365" s="251"/>
      <c r="O365" s="247"/>
      <c r="P365" s="248"/>
      <c r="Q365" s="286">
        <f>Q366</f>
        <v>0</v>
      </c>
      <c r="R365" s="287"/>
      <c r="S365" s="286">
        <f>S366</f>
        <v>5</v>
      </c>
      <c r="T365" s="286">
        <f>T366</f>
        <v>5</v>
      </c>
    </row>
    <row r="366" spans="1:20" ht="34.5" customHeight="1">
      <c r="A366" s="9"/>
      <c r="B366" s="36"/>
      <c r="C366" s="37"/>
      <c r="D366" s="114"/>
      <c r="E366" s="38"/>
      <c r="F366" s="39"/>
      <c r="G366" s="39"/>
      <c r="H366" s="40"/>
      <c r="I366" s="135" t="s">
        <v>212</v>
      </c>
      <c r="J366" s="109"/>
      <c r="K366" s="129" t="s">
        <v>227</v>
      </c>
      <c r="L366" s="109"/>
      <c r="M366" s="133"/>
      <c r="N366" s="134"/>
      <c r="O366" s="70"/>
      <c r="P366" s="71"/>
      <c r="Q366" s="284">
        <f>Q367</f>
        <v>0</v>
      </c>
      <c r="R366" s="285"/>
      <c r="S366" s="284">
        <f>S367</f>
        <v>5</v>
      </c>
      <c r="T366" s="284">
        <f>T367</f>
        <v>5</v>
      </c>
    </row>
    <row r="367" spans="1:20" ht="47.25" customHeight="1">
      <c r="A367" s="9"/>
      <c r="B367" s="36"/>
      <c r="C367" s="37"/>
      <c r="D367" s="114"/>
      <c r="E367" s="38"/>
      <c r="F367" s="39"/>
      <c r="G367" s="39"/>
      <c r="H367" s="40"/>
      <c r="I367" s="132" t="s">
        <v>69</v>
      </c>
      <c r="J367" s="109"/>
      <c r="K367" s="129" t="s">
        <v>227</v>
      </c>
      <c r="L367" s="109"/>
      <c r="M367" s="133">
        <v>275</v>
      </c>
      <c r="N367" s="134">
        <v>3</v>
      </c>
      <c r="O367" s="70">
        <v>14</v>
      </c>
      <c r="P367" s="71">
        <v>240</v>
      </c>
      <c r="Q367" s="284">
        <v>0</v>
      </c>
      <c r="R367" s="285"/>
      <c r="S367" s="284">
        <v>5</v>
      </c>
      <c r="T367" s="284">
        <v>5</v>
      </c>
    </row>
    <row r="368" spans="1:20" ht="38.25" customHeight="1">
      <c r="A368" s="9"/>
      <c r="B368" s="36"/>
      <c r="C368" s="37"/>
      <c r="D368" s="114"/>
      <c r="E368" s="38"/>
      <c r="F368" s="39"/>
      <c r="G368" s="39"/>
      <c r="H368" s="40"/>
      <c r="I368" s="115" t="s">
        <v>61</v>
      </c>
      <c r="J368" s="109"/>
      <c r="K368" s="129" t="s">
        <v>228</v>
      </c>
      <c r="L368" s="109"/>
      <c r="M368" s="133"/>
      <c r="N368" s="134"/>
      <c r="O368" s="70"/>
      <c r="P368" s="71"/>
      <c r="Q368" s="284">
        <f>Q369+Q372</f>
        <v>2</v>
      </c>
      <c r="R368" s="285"/>
      <c r="S368" s="284">
        <f>S369+S372</f>
        <v>2</v>
      </c>
      <c r="T368" s="284">
        <f>T369+T372</f>
        <v>2</v>
      </c>
    </row>
    <row r="369" spans="1:20" ht="39" customHeight="1">
      <c r="A369" s="9"/>
      <c r="B369" s="36"/>
      <c r="C369" s="37"/>
      <c r="D369" s="114"/>
      <c r="E369" s="38"/>
      <c r="F369" s="39"/>
      <c r="G369" s="39"/>
      <c r="H369" s="40"/>
      <c r="I369" s="81" t="s">
        <v>62</v>
      </c>
      <c r="J369" s="109"/>
      <c r="K369" s="181" t="s">
        <v>229</v>
      </c>
      <c r="L369" s="249"/>
      <c r="M369" s="250"/>
      <c r="N369" s="251"/>
      <c r="O369" s="247"/>
      <c r="P369" s="248"/>
      <c r="Q369" s="286">
        <f>Q370</f>
        <v>2</v>
      </c>
      <c r="R369" s="287"/>
      <c r="S369" s="286">
        <f>S370</f>
        <v>2</v>
      </c>
      <c r="T369" s="286">
        <f>T370</f>
        <v>2</v>
      </c>
    </row>
    <row r="370" spans="1:20" ht="34.5" customHeight="1">
      <c r="A370" s="9"/>
      <c r="B370" s="36"/>
      <c r="C370" s="37"/>
      <c r="D370" s="114"/>
      <c r="E370" s="38"/>
      <c r="F370" s="39"/>
      <c r="G370" s="39"/>
      <c r="H370" s="40"/>
      <c r="I370" s="135" t="s">
        <v>212</v>
      </c>
      <c r="J370" s="148"/>
      <c r="K370" s="129" t="s">
        <v>230</v>
      </c>
      <c r="L370" s="149"/>
      <c r="M370" s="150"/>
      <c r="N370" s="151"/>
      <c r="O370" s="70"/>
      <c r="P370" s="71"/>
      <c r="Q370" s="284">
        <f>Q371</f>
        <v>2</v>
      </c>
      <c r="R370" s="285"/>
      <c r="S370" s="284">
        <f t="shared" ref="S370:T370" si="106">S371</f>
        <v>2</v>
      </c>
      <c r="T370" s="284">
        <f t="shared" si="106"/>
        <v>2</v>
      </c>
    </row>
    <row r="371" spans="1:20" ht="60.75" customHeight="1">
      <c r="A371" s="9"/>
      <c r="B371" s="36"/>
      <c r="C371" s="37"/>
      <c r="D371" s="114"/>
      <c r="E371" s="38"/>
      <c r="F371" s="39"/>
      <c r="G371" s="39"/>
      <c r="H371" s="40"/>
      <c r="I371" s="132" t="s">
        <v>69</v>
      </c>
      <c r="J371" s="148"/>
      <c r="K371" s="129" t="s">
        <v>230</v>
      </c>
      <c r="L371" s="149"/>
      <c r="M371" s="150">
        <v>251</v>
      </c>
      <c r="N371" s="151">
        <v>3</v>
      </c>
      <c r="O371" s="134">
        <v>14</v>
      </c>
      <c r="P371" s="71">
        <v>240</v>
      </c>
      <c r="Q371" s="284">
        <v>2</v>
      </c>
      <c r="R371" s="285"/>
      <c r="S371" s="284">
        <v>2</v>
      </c>
      <c r="T371" s="284">
        <v>2</v>
      </c>
    </row>
    <row r="372" spans="1:20" ht="60" customHeight="1">
      <c r="A372" s="9"/>
      <c r="B372" s="36"/>
      <c r="C372" s="37"/>
      <c r="D372" s="114"/>
      <c r="E372" s="38"/>
      <c r="F372" s="147"/>
      <c r="G372" s="39"/>
      <c r="H372" s="40"/>
      <c r="I372" s="81" t="s">
        <v>63</v>
      </c>
      <c r="J372" s="152" t="s">
        <v>231</v>
      </c>
      <c r="K372" s="130" t="s">
        <v>231</v>
      </c>
      <c r="L372" s="152" t="s">
        <v>231</v>
      </c>
      <c r="M372" s="240"/>
      <c r="N372" s="258"/>
      <c r="O372" s="198"/>
      <c r="P372" s="242"/>
      <c r="Q372" s="290">
        <f>Q373</f>
        <v>0</v>
      </c>
      <c r="R372" s="287"/>
      <c r="S372" s="290">
        <f>S373</f>
        <v>0</v>
      </c>
      <c r="T372" s="290">
        <f>T373</f>
        <v>0</v>
      </c>
    </row>
    <row r="373" spans="1:20" ht="40.5" customHeight="1">
      <c r="A373" s="9"/>
      <c r="B373" s="36"/>
      <c r="C373" s="37"/>
      <c r="D373" s="114"/>
      <c r="E373" s="38"/>
      <c r="F373" s="147"/>
      <c r="G373" s="39"/>
      <c r="H373" s="40"/>
      <c r="I373" s="135" t="s">
        <v>212</v>
      </c>
      <c r="J373" s="153" t="s">
        <v>232</v>
      </c>
      <c r="K373" s="153" t="s">
        <v>232</v>
      </c>
      <c r="L373" s="153" t="s">
        <v>232</v>
      </c>
      <c r="M373" s="65"/>
      <c r="N373" s="82"/>
      <c r="O373" s="80"/>
      <c r="P373" s="67"/>
      <c r="Q373" s="273">
        <f>Q374</f>
        <v>0</v>
      </c>
      <c r="R373" s="285"/>
      <c r="S373" s="273">
        <f>S374</f>
        <v>0</v>
      </c>
      <c r="T373" s="273">
        <f>T374</f>
        <v>0</v>
      </c>
    </row>
    <row r="374" spans="1:20" ht="57" customHeight="1">
      <c r="A374" s="9"/>
      <c r="B374" s="10"/>
      <c r="C374" s="11"/>
      <c r="D374" s="12"/>
      <c r="E374" s="13">
        <v>6</v>
      </c>
      <c r="F374" s="42">
        <v>700</v>
      </c>
      <c r="G374" s="43"/>
      <c r="H374" s="16">
        <v>610</v>
      </c>
      <c r="I374" s="132" t="s">
        <v>69</v>
      </c>
      <c r="J374" s="153" t="s">
        <v>232</v>
      </c>
      <c r="K374" s="153" t="s">
        <v>232</v>
      </c>
      <c r="L374" s="153" t="s">
        <v>232</v>
      </c>
      <c r="M374" s="65">
        <v>251</v>
      </c>
      <c r="N374" s="82">
        <v>3</v>
      </c>
      <c r="O374" s="80">
        <v>14</v>
      </c>
      <c r="P374" s="67">
        <v>240</v>
      </c>
      <c r="Q374" s="273"/>
      <c r="R374" s="285"/>
      <c r="S374" s="273"/>
      <c r="T374" s="273"/>
    </row>
    <row r="375" spans="1:20" ht="33.75" customHeight="1">
      <c r="A375" s="9"/>
      <c r="B375" s="10"/>
      <c r="C375" s="62"/>
      <c r="D375" s="12"/>
      <c r="E375" s="13"/>
      <c r="F375" s="14"/>
      <c r="G375" s="15"/>
      <c r="H375" s="16"/>
      <c r="I375" s="375" t="s">
        <v>623</v>
      </c>
      <c r="J375" s="479" t="s">
        <v>233</v>
      </c>
      <c r="K375" s="479"/>
      <c r="L375" s="479"/>
      <c r="M375" s="100"/>
      <c r="N375" s="101"/>
      <c r="O375" s="101"/>
      <c r="P375" s="102"/>
      <c r="Q375" s="268">
        <f>Q376+Q416+Q420+Q433+Q449</f>
        <v>43592.599999999991</v>
      </c>
      <c r="R375" s="289"/>
      <c r="S375" s="268">
        <f>S376+S416+S420+S433+S449</f>
        <v>42294.000000000007</v>
      </c>
      <c r="T375" s="268">
        <f>T376+T416+T420+T433+T449</f>
        <v>46707.9</v>
      </c>
    </row>
    <row r="376" spans="1:20" ht="32.25" customHeight="1">
      <c r="A376" s="9"/>
      <c r="B376" s="10"/>
      <c r="C376" s="62"/>
      <c r="D376" s="12"/>
      <c r="E376" s="13"/>
      <c r="F376" s="14"/>
      <c r="G376" s="15"/>
      <c r="H376" s="16"/>
      <c r="I376" s="96" t="s">
        <v>624</v>
      </c>
      <c r="J376" s="78"/>
      <c r="K376" s="154" t="s">
        <v>234</v>
      </c>
      <c r="L376" s="78"/>
      <c r="M376" s="65"/>
      <c r="N376" s="66"/>
      <c r="O376" s="80"/>
      <c r="P376" s="99"/>
      <c r="Q376" s="274">
        <f>Q377+Q380+Q413</f>
        <v>28858.999999999996</v>
      </c>
      <c r="R376" s="285"/>
      <c r="S376" s="274">
        <f>S377+S380+S413</f>
        <v>27971.200000000004</v>
      </c>
      <c r="T376" s="274">
        <f>T377+T380+T413</f>
        <v>31590.100000000002</v>
      </c>
    </row>
    <row r="377" spans="1:20" ht="53.25" customHeight="1">
      <c r="A377" s="9"/>
      <c r="B377" s="10"/>
      <c r="C377" s="11"/>
      <c r="D377" s="12" t="s">
        <v>1</v>
      </c>
      <c r="E377" s="13">
        <v>6</v>
      </c>
      <c r="F377" s="471"/>
      <c r="G377" s="471"/>
      <c r="H377" s="40">
        <v>340</v>
      </c>
      <c r="I377" s="57" t="s">
        <v>236</v>
      </c>
      <c r="J377" s="473" t="s">
        <v>235</v>
      </c>
      <c r="K377" s="474"/>
      <c r="L377" s="475"/>
      <c r="M377" s="240"/>
      <c r="N377" s="258"/>
      <c r="O377" s="198"/>
      <c r="P377" s="242"/>
      <c r="Q377" s="281">
        <f>Q378</f>
        <v>44.6</v>
      </c>
      <c r="R377" s="287"/>
      <c r="S377" s="281">
        <f t="shared" ref="S377:T378" si="107">S378</f>
        <v>10</v>
      </c>
      <c r="T377" s="281">
        <f t="shared" si="107"/>
        <v>10</v>
      </c>
    </row>
    <row r="378" spans="1:20" ht="33" customHeight="1">
      <c r="A378" s="9"/>
      <c r="B378" s="10"/>
      <c r="C378" s="53"/>
      <c r="D378" s="12"/>
      <c r="E378" s="13"/>
      <c r="F378" s="14"/>
      <c r="G378" s="44"/>
      <c r="H378" s="40"/>
      <c r="I378" s="155" t="s">
        <v>237</v>
      </c>
      <c r="J378" s="125"/>
      <c r="K378" s="154" t="s">
        <v>238</v>
      </c>
      <c r="L378" s="126"/>
      <c r="M378" s="65"/>
      <c r="N378" s="82"/>
      <c r="O378" s="80"/>
      <c r="P378" s="67"/>
      <c r="Q378" s="274">
        <f>Q379</f>
        <v>44.6</v>
      </c>
      <c r="R378" s="285"/>
      <c r="S378" s="274">
        <f t="shared" si="107"/>
        <v>10</v>
      </c>
      <c r="T378" s="274">
        <f t="shared" si="107"/>
        <v>10</v>
      </c>
    </row>
    <row r="379" spans="1:20" ht="66.75" customHeight="1">
      <c r="A379" s="9"/>
      <c r="B379" s="10"/>
      <c r="C379" s="11"/>
      <c r="D379" s="12"/>
      <c r="E379" s="13"/>
      <c r="F379" s="14"/>
      <c r="G379" s="44"/>
      <c r="H379" s="40"/>
      <c r="I379" s="132" t="s">
        <v>74</v>
      </c>
      <c r="J379" s="125"/>
      <c r="K379" s="154" t="s">
        <v>238</v>
      </c>
      <c r="L379" s="126"/>
      <c r="M379" s="65">
        <v>251</v>
      </c>
      <c r="N379" s="82">
        <v>1</v>
      </c>
      <c r="O379" s="80">
        <v>13</v>
      </c>
      <c r="P379" s="67">
        <v>240</v>
      </c>
      <c r="Q379" s="274">
        <v>44.6</v>
      </c>
      <c r="R379" s="285"/>
      <c r="S379" s="274">
        <v>10</v>
      </c>
      <c r="T379" s="274">
        <v>10</v>
      </c>
    </row>
    <row r="380" spans="1:20" ht="43.5" customHeight="1">
      <c r="A380" s="9"/>
      <c r="B380" s="10"/>
      <c r="C380" s="62"/>
      <c r="D380" s="12"/>
      <c r="E380" s="13"/>
      <c r="F380" s="14"/>
      <c r="G380" s="44"/>
      <c r="H380" s="40"/>
      <c r="I380" s="432" t="s">
        <v>564</v>
      </c>
      <c r="J380" s="408"/>
      <c r="K380" s="379" t="s">
        <v>566</v>
      </c>
      <c r="L380" s="409"/>
      <c r="M380" s="65"/>
      <c r="N380" s="82"/>
      <c r="O380" s="80"/>
      <c r="P380" s="67"/>
      <c r="Q380" s="274">
        <f>Q381+Q389+Q392+Q397+Q400+Q403+Q406+Q408+Q410</f>
        <v>28174.399999999998</v>
      </c>
      <c r="R380" s="285"/>
      <c r="S380" s="274">
        <f t="shared" ref="S380:T380" si="108">S381+S389+S392+S397+S400+S403+S406+S408+S410</f>
        <v>27321.200000000004</v>
      </c>
      <c r="T380" s="274">
        <f t="shared" si="108"/>
        <v>30940.100000000002</v>
      </c>
    </row>
    <row r="381" spans="1:20" ht="36.75" customHeight="1">
      <c r="A381" s="9"/>
      <c r="B381" s="10"/>
      <c r="C381" s="62"/>
      <c r="D381" s="12"/>
      <c r="E381" s="13"/>
      <c r="F381" s="14"/>
      <c r="G381" s="44"/>
      <c r="H381" s="40"/>
      <c r="I381" s="23" t="s">
        <v>565</v>
      </c>
      <c r="J381" s="408"/>
      <c r="K381" s="353" t="s">
        <v>567</v>
      </c>
      <c r="L381" s="409"/>
      <c r="M381" s="65"/>
      <c r="N381" s="82"/>
      <c r="O381" s="80"/>
      <c r="P381" s="67"/>
      <c r="Q381" s="274">
        <f>Q382+Q383+Q384+Q385+Q386+Q387+Q388</f>
        <v>23306.399999999998</v>
      </c>
      <c r="R381" s="285"/>
      <c r="S381" s="274">
        <f t="shared" ref="S381:T381" si="109">S382+S383+S384+S385+S386+S387+S388</f>
        <v>22539.300000000003</v>
      </c>
      <c r="T381" s="274">
        <f t="shared" si="109"/>
        <v>26138.2</v>
      </c>
    </row>
    <row r="382" spans="1:20" ht="36.75" customHeight="1">
      <c r="A382" s="9"/>
      <c r="B382" s="10"/>
      <c r="C382" s="62"/>
      <c r="D382" s="12"/>
      <c r="E382" s="13"/>
      <c r="F382" s="14"/>
      <c r="G382" s="44"/>
      <c r="H382" s="40"/>
      <c r="I382" s="23" t="s">
        <v>257</v>
      </c>
      <c r="J382" s="408"/>
      <c r="K382" s="353" t="s">
        <v>567</v>
      </c>
      <c r="L382" s="409"/>
      <c r="M382" s="65">
        <v>252</v>
      </c>
      <c r="N382" s="82">
        <v>1</v>
      </c>
      <c r="O382" s="80">
        <v>2</v>
      </c>
      <c r="P382" s="384" t="s">
        <v>317</v>
      </c>
      <c r="Q382" s="274">
        <v>1577.4</v>
      </c>
      <c r="R382" s="285"/>
      <c r="S382" s="274">
        <v>1544.9</v>
      </c>
      <c r="T382" s="274">
        <v>1544.9</v>
      </c>
    </row>
    <row r="383" spans="1:20" ht="36.75" customHeight="1">
      <c r="A383" s="9"/>
      <c r="B383" s="10"/>
      <c r="C383" s="62"/>
      <c r="D383" s="12"/>
      <c r="E383" s="13"/>
      <c r="F383" s="14"/>
      <c r="G383" s="44"/>
      <c r="H383" s="40"/>
      <c r="I383" s="23" t="s">
        <v>257</v>
      </c>
      <c r="J383" s="408"/>
      <c r="K383" s="353" t="s">
        <v>567</v>
      </c>
      <c r="L383" s="409"/>
      <c r="M383" s="65">
        <v>252</v>
      </c>
      <c r="N383" s="82">
        <v>1</v>
      </c>
      <c r="O383" s="80">
        <v>3</v>
      </c>
      <c r="P383" s="384" t="s">
        <v>317</v>
      </c>
      <c r="Q383" s="274">
        <v>2151</v>
      </c>
      <c r="R383" s="285"/>
      <c r="S383" s="274">
        <v>2051.6</v>
      </c>
      <c r="T383" s="274">
        <v>2051.6</v>
      </c>
    </row>
    <row r="384" spans="1:20" ht="36.75" customHeight="1">
      <c r="A384" s="9"/>
      <c r="B384" s="10"/>
      <c r="C384" s="62"/>
      <c r="D384" s="12"/>
      <c r="E384" s="13"/>
      <c r="F384" s="14"/>
      <c r="G384" s="44"/>
      <c r="H384" s="40"/>
      <c r="I384" s="23" t="s">
        <v>69</v>
      </c>
      <c r="J384" s="408"/>
      <c r="K384" s="353" t="s">
        <v>567</v>
      </c>
      <c r="L384" s="409"/>
      <c r="M384" s="65">
        <v>252</v>
      </c>
      <c r="N384" s="82">
        <v>1</v>
      </c>
      <c r="O384" s="80">
        <v>3</v>
      </c>
      <c r="P384" s="384" t="s">
        <v>82</v>
      </c>
      <c r="Q384" s="274">
        <v>1</v>
      </c>
      <c r="R384" s="285"/>
      <c r="S384" s="274">
        <v>0</v>
      </c>
      <c r="T384" s="274">
        <v>0</v>
      </c>
    </row>
    <row r="385" spans="1:20" ht="36.75" customHeight="1">
      <c r="A385" s="9"/>
      <c r="B385" s="10"/>
      <c r="C385" s="62"/>
      <c r="D385" s="12"/>
      <c r="E385" s="13"/>
      <c r="F385" s="14"/>
      <c r="G385" s="44"/>
      <c r="H385" s="40"/>
      <c r="I385" s="23" t="s">
        <v>79</v>
      </c>
      <c r="J385" s="408"/>
      <c r="K385" s="353" t="s">
        <v>567</v>
      </c>
      <c r="L385" s="409"/>
      <c r="M385" s="65">
        <v>252</v>
      </c>
      <c r="N385" s="82">
        <v>1</v>
      </c>
      <c r="O385" s="80">
        <v>3</v>
      </c>
      <c r="P385" s="414">
        <v>850</v>
      </c>
      <c r="Q385" s="274">
        <v>82.4</v>
      </c>
      <c r="R385" s="285"/>
      <c r="S385" s="274">
        <v>90</v>
      </c>
      <c r="T385" s="274">
        <v>90</v>
      </c>
    </row>
    <row r="386" spans="1:20" ht="36.75" customHeight="1">
      <c r="A386" s="9"/>
      <c r="B386" s="10"/>
      <c r="C386" s="62"/>
      <c r="D386" s="12"/>
      <c r="E386" s="13"/>
      <c r="F386" s="14"/>
      <c r="G386" s="44"/>
      <c r="H386" s="40"/>
      <c r="I386" s="23" t="s">
        <v>257</v>
      </c>
      <c r="J386" s="408"/>
      <c r="K386" s="353" t="s">
        <v>567</v>
      </c>
      <c r="L386" s="409"/>
      <c r="M386" s="65">
        <v>251</v>
      </c>
      <c r="N386" s="82">
        <v>1</v>
      </c>
      <c r="O386" s="80">
        <v>4</v>
      </c>
      <c r="P386" s="384" t="s">
        <v>317</v>
      </c>
      <c r="Q386" s="274">
        <v>18244.599999999999</v>
      </c>
      <c r="R386" s="285"/>
      <c r="S386" s="274">
        <v>17607.400000000001</v>
      </c>
      <c r="T386" s="274">
        <v>21206.3</v>
      </c>
    </row>
    <row r="387" spans="1:20" ht="36.75" customHeight="1">
      <c r="A387" s="9"/>
      <c r="B387" s="10"/>
      <c r="C387" s="62"/>
      <c r="D387" s="12"/>
      <c r="E387" s="13"/>
      <c r="F387" s="14"/>
      <c r="G387" s="44"/>
      <c r="H387" s="40"/>
      <c r="I387" s="23" t="s">
        <v>69</v>
      </c>
      <c r="J387" s="408"/>
      <c r="K387" s="353" t="s">
        <v>567</v>
      </c>
      <c r="L387" s="409"/>
      <c r="M387" s="65">
        <v>251</v>
      </c>
      <c r="N387" s="82">
        <v>1</v>
      </c>
      <c r="O387" s="80">
        <v>4</v>
      </c>
      <c r="P387" s="384" t="s">
        <v>82</v>
      </c>
      <c r="Q387" s="274">
        <v>1193.3</v>
      </c>
      <c r="R387" s="285"/>
      <c r="S387" s="274">
        <v>1188.2</v>
      </c>
      <c r="T387" s="274">
        <v>1188.2</v>
      </c>
    </row>
    <row r="388" spans="1:20" ht="36.75" customHeight="1">
      <c r="A388" s="9"/>
      <c r="B388" s="10"/>
      <c r="C388" s="62"/>
      <c r="D388" s="12"/>
      <c r="E388" s="13"/>
      <c r="F388" s="14"/>
      <c r="G388" s="44"/>
      <c r="H388" s="40"/>
      <c r="I388" s="23" t="s">
        <v>79</v>
      </c>
      <c r="J388" s="408"/>
      <c r="K388" s="353" t="s">
        <v>567</v>
      </c>
      <c r="L388" s="409"/>
      <c r="M388" s="65">
        <v>251</v>
      </c>
      <c r="N388" s="82">
        <v>1</v>
      </c>
      <c r="O388" s="80">
        <v>4</v>
      </c>
      <c r="P388" s="384" t="s">
        <v>83</v>
      </c>
      <c r="Q388" s="274">
        <v>56.7</v>
      </c>
      <c r="R388" s="285"/>
      <c r="S388" s="274">
        <v>57.2</v>
      </c>
      <c r="T388" s="274">
        <v>57.2</v>
      </c>
    </row>
    <row r="389" spans="1:20" ht="36.75" customHeight="1">
      <c r="A389" s="9"/>
      <c r="B389" s="10"/>
      <c r="C389" s="62"/>
      <c r="D389" s="12"/>
      <c r="E389" s="13"/>
      <c r="F389" s="14"/>
      <c r="G389" s="44"/>
      <c r="H389" s="40"/>
      <c r="I389" s="23" t="s">
        <v>568</v>
      </c>
      <c r="J389" s="408"/>
      <c r="K389" s="415" t="s">
        <v>569</v>
      </c>
      <c r="L389" s="409"/>
      <c r="M389" s="65"/>
      <c r="N389" s="82"/>
      <c r="O389" s="80"/>
      <c r="P389" s="67"/>
      <c r="Q389" s="274">
        <f>Q390+Q391</f>
        <v>436</v>
      </c>
      <c r="R389" s="285"/>
      <c r="S389" s="274">
        <f t="shared" ref="S389:T389" si="110">S390+S391</f>
        <v>436</v>
      </c>
      <c r="T389" s="274">
        <f t="shared" si="110"/>
        <v>436</v>
      </c>
    </row>
    <row r="390" spans="1:20" ht="36.75" customHeight="1">
      <c r="A390" s="9"/>
      <c r="B390" s="10"/>
      <c r="C390" s="62"/>
      <c r="D390" s="12"/>
      <c r="E390" s="13"/>
      <c r="F390" s="14"/>
      <c r="G390" s="44"/>
      <c r="H390" s="40"/>
      <c r="I390" s="23" t="s">
        <v>257</v>
      </c>
      <c r="J390" s="408"/>
      <c r="K390" s="415" t="s">
        <v>569</v>
      </c>
      <c r="L390" s="409"/>
      <c r="M390" s="65">
        <v>252</v>
      </c>
      <c r="N390" s="82">
        <v>1</v>
      </c>
      <c r="O390" s="80">
        <v>3</v>
      </c>
      <c r="P390" s="384" t="s">
        <v>317</v>
      </c>
      <c r="Q390" s="274">
        <v>411</v>
      </c>
      <c r="R390" s="285"/>
      <c r="S390" s="274">
        <v>401</v>
      </c>
      <c r="T390" s="274">
        <v>401</v>
      </c>
    </row>
    <row r="391" spans="1:20" ht="36.75" customHeight="1">
      <c r="A391" s="9"/>
      <c r="B391" s="10"/>
      <c r="C391" s="62"/>
      <c r="D391" s="12"/>
      <c r="E391" s="13"/>
      <c r="F391" s="14"/>
      <c r="G391" s="44"/>
      <c r="H391" s="40"/>
      <c r="I391" s="23" t="s">
        <v>69</v>
      </c>
      <c r="J391" s="408"/>
      <c r="K391" s="415" t="s">
        <v>569</v>
      </c>
      <c r="L391" s="409"/>
      <c r="M391" s="65">
        <v>252</v>
      </c>
      <c r="N391" s="82">
        <v>1</v>
      </c>
      <c r="O391" s="80">
        <v>3</v>
      </c>
      <c r="P391" s="384" t="s">
        <v>82</v>
      </c>
      <c r="Q391" s="274">
        <v>25</v>
      </c>
      <c r="R391" s="285"/>
      <c r="S391" s="274">
        <v>35</v>
      </c>
      <c r="T391" s="274">
        <v>35</v>
      </c>
    </row>
    <row r="392" spans="1:20" ht="36.75" customHeight="1">
      <c r="A392" s="9"/>
      <c r="B392" s="10"/>
      <c r="C392" s="62"/>
      <c r="D392" s="12"/>
      <c r="E392" s="13"/>
      <c r="F392" s="14"/>
      <c r="G392" s="44"/>
      <c r="H392" s="40"/>
      <c r="I392" s="23" t="s">
        <v>453</v>
      </c>
      <c r="J392" s="408"/>
      <c r="K392" s="415" t="s">
        <v>571</v>
      </c>
      <c r="L392" s="409"/>
      <c r="M392" s="65"/>
      <c r="N392" s="82"/>
      <c r="O392" s="80"/>
      <c r="P392" s="67"/>
      <c r="Q392" s="274">
        <f>Q393+Q394+Q395+Q396</f>
        <v>2563.4999999999995</v>
      </c>
      <c r="R392" s="285"/>
      <c r="S392" s="274">
        <f t="shared" ref="S392:T392" si="111">S393+S394+S395+S396</f>
        <v>2502.4</v>
      </c>
      <c r="T392" s="274">
        <f t="shared" si="111"/>
        <v>2502.4</v>
      </c>
    </row>
    <row r="393" spans="1:20" ht="36.75" customHeight="1">
      <c r="A393" s="9"/>
      <c r="B393" s="10"/>
      <c r="C393" s="62"/>
      <c r="D393" s="12"/>
      <c r="E393" s="13"/>
      <c r="F393" s="14"/>
      <c r="G393" s="44"/>
      <c r="H393" s="40"/>
      <c r="I393" s="23" t="s">
        <v>257</v>
      </c>
      <c r="J393" s="408"/>
      <c r="K393" s="415" t="s">
        <v>571</v>
      </c>
      <c r="L393" s="409"/>
      <c r="M393" s="65">
        <v>251</v>
      </c>
      <c r="N393" s="82">
        <v>1</v>
      </c>
      <c r="O393" s="80">
        <v>4</v>
      </c>
      <c r="P393" s="67">
        <v>120</v>
      </c>
      <c r="Q393" s="274">
        <v>722.3</v>
      </c>
      <c r="R393" s="285"/>
      <c r="S393" s="274">
        <v>761</v>
      </c>
      <c r="T393" s="274">
        <v>761</v>
      </c>
    </row>
    <row r="394" spans="1:20" ht="36.75" customHeight="1">
      <c r="A394" s="9"/>
      <c r="B394" s="10"/>
      <c r="C394" s="62"/>
      <c r="D394" s="12"/>
      <c r="E394" s="13"/>
      <c r="F394" s="14"/>
      <c r="G394" s="44"/>
      <c r="H394" s="40"/>
      <c r="I394" s="23" t="s">
        <v>570</v>
      </c>
      <c r="J394" s="412"/>
      <c r="K394" s="415" t="s">
        <v>571</v>
      </c>
      <c r="L394" s="413"/>
      <c r="M394" s="65">
        <v>251</v>
      </c>
      <c r="N394" s="82">
        <v>1</v>
      </c>
      <c r="O394" s="80">
        <v>4</v>
      </c>
      <c r="P394" s="67">
        <v>240</v>
      </c>
      <c r="Q394" s="274">
        <v>60.4</v>
      </c>
      <c r="R394" s="285"/>
      <c r="S394" s="274">
        <v>2</v>
      </c>
      <c r="T394" s="274">
        <v>2</v>
      </c>
    </row>
    <row r="395" spans="1:20" ht="36.75" customHeight="1">
      <c r="A395" s="9"/>
      <c r="B395" s="10"/>
      <c r="C395" s="62"/>
      <c r="D395" s="12"/>
      <c r="E395" s="13"/>
      <c r="F395" s="14"/>
      <c r="G395" s="44"/>
      <c r="H395" s="40"/>
      <c r="I395" s="23" t="s">
        <v>257</v>
      </c>
      <c r="J395" s="426"/>
      <c r="K395" s="415" t="s">
        <v>571</v>
      </c>
      <c r="L395" s="427"/>
      <c r="M395" s="65">
        <v>251</v>
      </c>
      <c r="N395" s="82">
        <v>10</v>
      </c>
      <c r="O395" s="80">
        <v>6</v>
      </c>
      <c r="P395" s="209" t="s">
        <v>317</v>
      </c>
      <c r="Q395" s="404">
        <v>1513.1</v>
      </c>
      <c r="R395" s="428"/>
      <c r="S395" s="404">
        <v>1576.8</v>
      </c>
      <c r="T395" s="404">
        <v>1576.8</v>
      </c>
    </row>
    <row r="396" spans="1:20" ht="36.75" customHeight="1">
      <c r="A396" s="9"/>
      <c r="B396" s="10"/>
      <c r="C396" s="62"/>
      <c r="D396" s="12"/>
      <c r="E396" s="13"/>
      <c r="F396" s="14"/>
      <c r="G396" s="44"/>
      <c r="H396" s="40"/>
      <c r="I396" s="23" t="s">
        <v>616</v>
      </c>
      <c r="J396" s="426"/>
      <c r="K396" s="415" t="s">
        <v>571</v>
      </c>
      <c r="L396" s="427"/>
      <c r="M396" s="65">
        <v>251</v>
      </c>
      <c r="N396" s="82">
        <v>10</v>
      </c>
      <c r="O396" s="80">
        <v>6</v>
      </c>
      <c r="P396" s="209" t="s">
        <v>82</v>
      </c>
      <c r="Q396" s="404">
        <v>267.7</v>
      </c>
      <c r="R396" s="428"/>
      <c r="S396" s="404">
        <v>162.6</v>
      </c>
      <c r="T396" s="404">
        <v>162.6</v>
      </c>
    </row>
    <row r="397" spans="1:20" ht="36.75" customHeight="1">
      <c r="A397" s="9"/>
      <c r="B397" s="10"/>
      <c r="C397" s="62"/>
      <c r="D397" s="12"/>
      <c r="E397" s="13"/>
      <c r="F397" s="14"/>
      <c r="G397" s="44"/>
      <c r="H397" s="40"/>
      <c r="I397" s="23" t="s">
        <v>572</v>
      </c>
      <c r="J397" s="412"/>
      <c r="K397" s="416" t="s">
        <v>574</v>
      </c>
      <c r="L397" s="413"/>
      <c r="M397" s="65"/>
      <c r="N397" s="82"/>
      <c r="O397" s="80"/>
      <c r="P397" s="384"/>
      <c r="Q397" s="274">
        <f>Q398+Q399</f>
        <v>241.2</v>
      </c>
      <c r="R397" s="285"/>
      <c r="S397" s="274">
        <f t="shared" ref="S397:T397" si="112">S398+S399</f>
        <v>216.2</v>
      </c>
      <c r="T397" s="274">
        <f t="shared" si="112"/>
        <v>236.2</v>
      </c>
    </row>
    <row r="398" spans="1:20" ht="36.75" customHeight="1">
      <c r="A398" s="9"/>
      <c r="B398" s="10"/>
      <c r="C398" s="62"/>
      <c r="D398" s="12"/>
      <c r="E398" s="13"/>
      <c r="F398" s="14"/>
      <c r="G398" s="44"/>
      <c r="H398" s="40"/>
      <c r="I398" s="23" t="s">
        <v>257</v>
      </c>
      <c r="J398" s="412"/>
      <c r="K398" s="416" t="s">
        <v>574</v>
      </c>
      <c r="L398" s="413"/>
      <c r="M398" s="65">
        <v>251</v>
      </c>
      <c r="N398" s="82">
        <v>1</v>
      </c>
      <c r="O398" s="80">
        <v>4</v>
      </c>
      <c r="P398" s="209" t="s">
        <v>317</v>
      </c>
      <c r="Q398" s="274">
        <v>186.2</v>
      </c>
      <c r="R398" s="285"/>
      <c r="S398" s="274">
        <v>186.2</v>
      </c>
      <c r="T398" s="274">
        <v>186.2</v>
      </c>
    </row>
    <row r="399" spans="1:20" ht="36.75" customHeight="1">
      <c r="A399" s="9"/>
      <c r="B399" s="10"/>
      <c r="C399" s="62"/>
      <c r="D399" s="12"/>
      <c r="E399" s="13"/>
      <c r="F399" s="14"/>
      <c r="G399" s="44"/>
      <c r="H399" s="40"/>
      <c r="I399" s="23" t="s">
        <v>69</v>
      </c>
      <c r="J399" s="408"/>
      <c r="K399" s="416" t="s">
        <v>574</v>
      </c>
      <c r="L399" s="409"/>
      <c r="M399" s="65">
        <v>251</v>
      </c>
      <c r="N399" s="82">
        <v>1</v>
      </c>
      <c r="O399" s="80">
        <v>4</v>
      </c>
      <c r="P399" s="209" t="s">
        <v>82</v>
      </c>
      <c r="Q399" s="274">
        <v>55</v>
      </c>
      <c r="R399" s="285"/>
      <c r="S399" s="274">
        <v>30</v>
      </c>
      <c r="T399" s="274">
        <v>50</v>
      </c>
    </row>
    <row r="400" spans="1:20" ht="36.75" customHeight="1">
      <c r="A400" s="9"/>
      <c r="B400" s="10"/>
      <c r="C400" s="62"/>
      <c r="D400" s="12"/>
      <c r="E400" s="13"/>
      <c r="F400" s="14"/>
      <c r="G400" s="44"/>
      <c r="H400" s="40"/>
      <c r="I400" s="23" t="s">
        <v>573</v>
      </c>
      <c r="J400" s="408"/>
      <c r="K400" s="415" t="s">
        <v>575</v>
      </c>
      <c r="L400" s="409"/>
      <c r="M400" s="65"/>
      <c r="N400" s="82"/>
      <c r="O400" s="80"/>
      <c r="P400" s="384"/>
      <c r="Q400" s="274">
        <f>Q401+Q402</f>
        <v>396.8</v>
      </c>
      <c r="R400" s="285"/>
      <c r="S400" s="274">
        <f t="shared" ref="S400:T400" si="113">S401+S402</f>
        <v>396.8</v>
      </c>
      <c r="T400" s="274">
        <f t="shared" si="113"/>
        <v>396.8</v>
      </c>
    </row>
    <row r="401" spans="1:20" ht="36.75" customHeight="1">
      <c r="A401" s="9"/>
      <c r="B401" s="10"/>
      <c r="C401" s="62"/>
      <c r="D401" s="12"/>
      <c r="E401" s="13"/>
      <c r="F401" s="14"/>
      <c r="G401" s="44"/>
      <c r="H401" s="40"/>
      <c r="I401" s="23" t="s">
        <v>257</v>
      </c>
      <c r="J401" s="408"/>
      <c r="K401" s="415" t="s">
        <v>575</v>
      </c>
      <c r="L401" s="409"/>
      <c r="M401" s="65">
        <v>251</v>
      </c>
      <c r="N401" s="82">
        <v>1</v>
      </c>
      <c r="O401" s="80">
        <v>4</v>
      </c>
      <c r="P401" s="384" t="s">
        <v>317</v>
      </c>
      <c r="Q401" s="274">
        <v>396.8</v>
      </c>
      <c r="R401" s="285"/>
      <c r="S401" s="274">
        <v>396.8</v>
      </c>
      <c r="T401" s="274">
        <v>396.8</v>
      </c>
    </row>
    <row r="402" spans="1:20" ht="36.75" customHeight="1">
      <c r="A402" s="9"/>
      <c r="B402" s="10"/>
      <c r="C402" s="62"/>
      <c r="D402" s="12"/>
      <c r="E402" s="13"/>
      <c r="F402" s="14"/>
      <c r="G402" s="44"/>
      <c r="H402" s="40"/>
      <c r="I402" s="23" t="s">
        <v>69</v>
      </c>
      <c r="J402" s="408"/>
      <c r="K402" s="415" t="s">
        <v>575</v>
      </c>
      <c r="L402" s="409"/>
      <c r="M402" s="65">
        <v>251</v>
      </c>
      <c r="N402" s="82">
        <v>1</v>
      </c>
      <c r="O402" s="80">
        <v>4</v>
      </c>
      <c r="P402" s="384" t="s">
        <v>82</v>
      </c>
      <c r="Q402" s="274">
        <v>0</v>
      </c>
      <c r="R402" s="285"/>
      <c r="S402" s="274">
        <v>0</v>
      </c>
      <c r="T402" s="274">
        <v>0</v>
      </c>
    </row>
    <row r="403" spans="1:20" ht="190.5" customHeight="1">
      <c r="A403" s="9"/>
      <c r="B403" s="10"/>
      <c r="C403" s="62"/>
      <c r="D403" s="12"/>
      <c r="E403" s="13"/>
      <c r="F403" s="14"/>
      <c r="G403" s="44"/>
      <c r="H403" s="40"/>
      <c r="I403" s="433" t="s">
        <v>609</v>
      </c>
      <c r="J403" s="412"/>
      <c r="K403" s="415" t="s">
        <v>577</v>
      </c>
      <c r="L403" s="413"/>
      <c r="M403" s="65"/>
      <c r="N403" s="82"/>
      <c r="O403" s="80"/>
      <c r="P403" s="384"/>
      <c r="Q403" s="274">
        <f>Q404+Q405</f>
        <v>773.5</v>
      </c>
      <c r="R403" s="285"/>
      <c r="S403" s="274">
        <f t="shared" ref="S403:T403" si="114">S404+S405</f>
        <v>773.5</v>
      </c>
      <c r="T403" s="274">
        <f t="shared" si="114"/>
        <v>773.5</v>
      </c>
    </row>
    <row r="404" spans="1:20" ht="36.75" customHeight="1">
      <c r="A404" s="9"/>
      <c r="B404" s="10"/>
      <c r="C404" s="62"/>
      <c r="D404" s="12"/>
      <c r="E404" s="13"/>
      <c r="F404" s="14"/>
      <c r="G404" s="44"/>
      <c r="H404" s="40"/>
      <c r="I404" s="23" t="s">
        <v>257</v>
      </c>
      <c r="J404" s="412"/>
      <c r="K404" s="415" t="s">
        <v>577</v>
      </c>
      <c r="L404" s="413"/>
      <c r="M404" s="65">
        <v>251</v>
      </c>
      <c r="N404" s="82">
        <v>1</v>
      </c>
      <c r="O404" s="80">
        <v>4</v>
      </c>
      <c r="P404" s="384" t="s">
        <v>317</v>
      </c>
      <c r="Q404" s="274">
        <v>773.5</v>
      </c>
      <c r="R404" s="285"/>
      <c r="S404" s="274">
        <v>763.5</v>
      </c>
      <c r="T404" s="274">
        <v>763.5</v>
      </c>
    </row>
    <row r="405" spans="1:20" ht="39" customHeight="1">
      <c r="A405" s="9"/>
      <c r="B405" s="10"/>
      <c r="C405" s="62"/>
      <c r="D405" s="12"/>
      <c r="E405" s="13"/>
      <c r="F405" s="14"/>
      <c r="G405" s="44"/>
      <c r="H405" s="40"/>
      <c r="I405" s="23" t="s">
        <v>69</v>
      </c>
      <c r="J405" s="412"/>
      <c r="K405" s="415" t="s">
        <v>577</v>
      </c>
      <c r="L405" s="413"/>
      <c r="M405" s="65">
        <v>251</v>
      </c>
      <c r="N405" s="82">
        <v>1</v>
      </c>
      <c r="O405" s="80">
        <v>4</v>
      </c>
      <c r="P405" s="384" t="s">
        <v>82</v>
      </c>
      <c r="Q405" s="274">
        <v>0</v>
      </c>
      <c r="R405" s="285"/>
      <c r="S405" s="274">
        <v>10</v>
      </c>
      <c r="T405" s="274">
        <v>10</v>
      </c>
    </row>
    <row r="406" spans="1:20" ht="90.75" customHeight="1">
      <c r="A406" s="9"/>
      <c r="B406" s="10"/>
      <c r="C406" s="62"/>
      <c r="D406" s="12"/>
      <c r="E406" s="13"/>
      <c r="F406" s="14"/>
      <c r="G406" s="44"/>
      <c r="H406" s="40"/>
      <c r="I406" s="433" t="s">
        <v>576</v>
      </c>
      <c r="J406" s="412"/>
      <c r="K406" s="415" t="s">
        <v>578</v>
      </c>
      <c r="L406" s="413"/>
      <c r="M406" s="65"/>
      <c r="N406" s="82"/>
      <c r="O406" s="80"/>
      <c r="P406" s="384"/>
      <c r="Q406" s="274">
        <f>Q407</f>
        <v>2</v>
      </c>
      <c r="R406" s="285"/>
      <c r="S406" s="274">
        <f t="shared" ref="S406:T406" si="115">S407</f>
        <v>2</v>
      </c>
      <c r="T406" s="274">
        <f t="shared" si="115"/>
        <v>2</v>
      </c>
    </row>
    <row r="407" spans="1:20" ht="36.75" customHeight="1">
      <c r="A407" s="9"/>
      <c r="B407" s="10"/>
      <c r="C407" s="62"/>
      <c r="D407" s="12"/>
      <c r="E407" s="13"/>
      <c r="F407" s="14"/>
      <c r="G407" s="44"/>
      <c r="H407" s="40"/>
      <c r="I407" s="23" t="s">
        <v>69</v>
      </c>
      <c r="J407" s="412"/>
      <c r="K407" s="415" t="s">
        <v>578</v>
      </c>
      <c r="L407" s="413"/>
      <c r="M407" s="384" t="s">
        <v>65</v>
      </c>
      <c r="N407" s="82">
        <v>1</v>
      </c>
      <c r="O407" s="80">
        <v>4</v>
      </c>
      <c r="P407" s="384" t="s">
        <v>82</v>
      </c>
      <c r="Q407" s="274">
        <v>2</v>
      </c>
      <c r="R407" s="285"/>
      <c r="S407" s="274">
        <v>2</v>
      </c>
      <c r="T407" s="274">
        <v>2</v>
      </c>
    </row>
    <row r="408" spans="1:20" ht="105.75" customHeight="1">
      <c r="A408" s="9"/>
      <c r="B408" s="10"/>
      <c r="C408" s="62"/>
      <c r="D408" s="12"/>
      <c r="E408" s="13"/>
      <c r="F408" s="14"/>
      <c r="G408" s="44"/>
      <c r="H408" s="40"/>
      <c r="I408" s="433" t="s">
        <v>607</v>
      </c>
      <c r="J408" s="420"/>
      <c r="K408" s="415" t="s">
        <v>608</v>
      </c>
      <c r="L408" s="421"/>
      <c r="M408" s="384"/>
      <c r="N408" s="82"/>
      <c r="O408" s="80"/>
      <c r="P408" s="384"/>
      <c r="Q408" s="274">
        <f>Q409</f>
        <v>20</v>
      </c>
      <c r="R408" s="285"/>
      <c r="S408" s="274">
        <f t="shared" ref="S408:T408" si="116">S409</f>
        <v>20</v>
      </c>
      <c r="T408" s="274">
        <f t="shared" si="116"/>
        <v>20</v>
      </c>
    </row>
    <row r="409" spans="1:20" ht="36.75" customHeight="1">
      <c r="A409" s="9"/>
      <c r="B409" s="10"/>
      <c r="C409" s="62"/>
      <c r="D409" s="12"/>
      <c r="E409" s="13"/>
      <c r="F409" s="14"/>
      <c r="G409" s="44"/>
      <c r="H409" s="40"/>
      <c r="I409" s="23" t="s">
        <v>257</v>
      </c>
      <c r="J409" s="420"/>
      <c r="K409" s="415" t="s">
        <v>608</v>
      </c>
      <c r="L409" s="421"/>
      <c r="M409" s="384" t="s">
        <v>65</v>
      </c>
      <c r="N409" s="82">
        <v>1</v>
      </c>
      <c r="O409" s="80">
        <v>4</v>
      </c>
      <c r="P409" s="384" t="s">
        <v>317</v>
      </c>
      <c r="Q409" s="274">
        <v>20</v>
      </c>
      <c r="R409" s="285"/>
      <c r="S409" s="274">
        <v>20</v>
      </c>
      <c r="T409" s="274">
        <v>20</v>
      </c>
    </row>
    <row r="410" spans="1:20" ht="39.75" customHeight="1">
      <c r="A410" s="9"/>
      <c r="B410" s="10"/>
      <c r="C410" s="62"/>
      <c r="D410" s="12"/>
      <c r="E410" s="13"/>
      <c r="F410" s="14"/>
      <c r="G410" s="44"/>
      <c r="H410" s="40"/>
      <c r="I410" s="434" t="s">
        <v>610</v>
      </c>
      <c r="J410" s="422"/>
      <c r="K410" s="415" t="s">
        <v>611</v>
      </c>
      <c r="L410" s="423"/>
      <c r="M410" s="384"/>
      <c r="N410" s="82"/>
      <c r="O410" s="80"/>
      <c r="P410" s="384"/>
      <c r="Q410" s="274">
        <f>Q411+Q412</f>
        <v>435</v>
      </c>
      <c r="R410" s="285"/>
      <c r="S410" s="274">
        <f t="shared" ref="S410:T410" si="117">S411+S412</f>
        <v>435</v>
      </c>
      <c r="T410" s="274">
        <f t="shared" si="117"/>
        <v>435</v>
      </c>
    </row>
    <row r="411" spans="1:20" ht="36.75" customHeight="1">
      <c r="A411" s="9"/>
      <c r="B411" s="10"/>
      <c r="C411" s="62"/>
      <c r="D411" s="12"/>
      <c r="E411" s="13"/>
      <c r="F411" s="14"/>
      <c r="G411" s="44"/>
      <c r="H411" s="40"/>
      <c r="I411" s="23" t="s">
        <v>257</v>
      </c>
      <c r="J411" s="422"/>
      <c r="K411" s="415" t="s">
        <v>611</v>
      </c>
      <c r="L411" s="423"/>
      <c r="M411" s="384" t="s">
        <v>65</v>
      </c>
      <c r="N411" s="82">
        <v>1</v>
      </c>
      <c r="O411" s="80">
        <v>4</v>
      </c>
      <c r="P411" s="384" t="s">
        <v>317</v>
      </c>
      <c r="Q411" s="274">
        <v>435</v>
      </c>
      <c r="R411" s="285"/>
      <c r="S411" s="274">
        <v>430</v>
      </c>
      <c r="T411" s="274">
        <v>430</v>
      </c>
    </row>
    <row r="412" spans="1:20" ht="36.75" customHeight="1">
      <c r="A412" s="9"/>
      <c r="B412" s="10"/>
      <c r="C412" s="62"/>
      <c r="D412" s="12"/>
      <c r="E412" s="13"/>
      <c r="F412" s="14"/>
      <c r="G412" s="44"/>
      <c r="H412" s="40"/>
      <c r="I412" s="23" t="s">
        <v>69</v>
      </c>
      <c r="J412" s="422"/>
      <c r="K412" s="415" t="s">
        <v>611</v>
      </c>
      <c r="L412" s="423"/>
      <c r="M412" s="384" t="s">
        <v>65</v>
      </c>
      <c r="N412" s="82">
        <v>1</v>
      </c>
      <c r="O412" s="80">
        <v>4</v>
      </c>
      <c r="P412" s="384" t="s">
        <v>82</v>
      </c>
      <c r="Q412" s="274">
        <v>0</v>
      </c>
      <c r="R412" s="285"/>
      <c r="S412" s="274">
        <v>5</v>
      </c>
      <c r="T412" s="274">
        <v>5</v>
      </c>
    </row>
    <row r="413" spans="1:20" ht="36.75" customHeight="1">
      <c r="A413" s="9"/>
      <c r="B413" s="10"/>
      <c r="C413" s="62"/>
      <c r="D413" s="12"/>
      <c r="E413" s="13"/>
      <c r="F413" s="14"/>
      <c r="G413" s="44"/>
      <c r="H413" s="40"/>
      <c r="I413" s="435" t="s">
        <v>580</v>
      </c>
      <c r="J413" s="410"/>
      <c r="K413" s="353" t="s">
        <v>581</v>
      </c>
      <c r="L413" s="411"/>
      <c r="M413" s="417"/>
      <c r="N413" s="258"/>
      <c r="O413" s="198"/>
      <c r="P413" s="417"/>
      <c r="Q413" s="281">
        <f>Q414</f>
        <v>640</v>
      </c>
      <c r="R413" s="287"/>
      <c r="S413" s="281">
        <f t="shared" ref="S413:T414" si="118">S414</f>
        <v>640</v>
      </c>
      <c r="T413" s="281">
        <f t="shared" si="118"/>
        <v>640</v>
      </c>
    </row>
    <row r="414" spans="1:20" ht="36.75" customHeight="1">
      <c r="A414" s="9"/>
      <c r="B414" s="10"/>
      <c r="C414" s="62"/>
      <c r="D414" s="12"/>
      <c r="E414" s="13"/>
      <c r="F414" s="14"/>
      <c r="G414" s="44"/>
      <c r="H414" s="40"/>
      <c r="I414" s="436" t="s">
        <v>579</v>
      </c>
      <c r="J414" s="412"/>
      <c r="K414" s="353" t="s">
        <v>582</v>
      </c>
      <c r="L414" s="413"/>
      <c r="M414" s="384"/>
      <c r="N414" s="82"/>
      <c r="O414" s="80"/>
      <c r="P414" s="384"/>
      <c r="Q414" s="274">
        <f>Q415</f>
        <v>640</v>
      </c>
      <c r="R414" s="285"/>
      <c r="S414" s="274">
        <f t="shared" si="118"/>
        <v>640</v>
      </c>
      <c r="T414" s="274">
        <f t="shared" si="118"/>
        <v>640</v>
      </c>
    </row>
    <row r="415" spans="1:20" ht="36.75" customHeight="1">
      <c r="A415" s="9"/>
      <c r="B415" s="10"/>
      <c r="C415" s="62"/>
      <c r="D415" s="12"/>
      <c r="E415" s="13"/>
      <c r="F415" s="14"/>
      <c r="G415" s="44"/>
      <c r="H415" s="40"/>
      <c r="I415" s="223" t="s">
        <v>392</v>
      </c>
      <c r="J415" s="412"/>
      <c r="K415" s="189" t="s">
        <v>582</v>
      </c>
      <c r="L415" s="413"/>
      <c r="M415" s="384" t="s">
        <v>65</v>
      </c>
      <c r="N415" s="82">
        <v>12</v>
      </c>
      <c r="O415" s="80">
        <v>2</v>
      </c>
      <c r="P415" s="384" t="s">
        <v>393</v>
      </c>
      <c r="Q415" s="274">
        <v>640</v>
      </c>
      <c r="R415" s="285"/>
      <c r="S415" s="274">
        <v>640</v>
      </c>
      <c r="T415" s="274">
        <v>640</v>
      </c>
    </row>
    <row r="416" spans="1:20" ht="36.75" customHeight="1">
      <c r="A416" s="9"/>
      <c r="B416" s="10"/>
      <c r="C416" s="62"/>
      <c r="D416" s="12"/>
      <c r="E416" s="13"/>
      <c r="F416" s="14"/>
      <c r="G416" s="44"/>
      <c r="H416" s="40"/>
      <c r="I416" s="68" t="s">
        <v>625</v>
      </c>
      <c r="J416" s="476" t="s">
        <v>239</v>
      </c>
      <c r="K416" s="477"/>
      <c r="L416" s="478"/>
      <c r="M416" s="65"/>
      <c r="N416" s="82"/>
      <c r="O416" s="80"/>
      <c r="P416" s="67"/>
      <c r="Q416" s="274">
        <f>Q417</f>
        <v>0</v>
      </c>
      <c r="R416" s="285"/>
      <c r="S416" s="274">
        <f t="shared" ref="S416:T418" si="119">S417</f>
        <v>5</v>
      </c>
      <c r="T416" s="274">
        <f t="shared" si="119"/>
        <v>5</v>
      </c>
    </row>
    <row r="417" spans="1:20" ht="36.75" customHeight="1">
      <c r="A417" s="9"/>
      <c r="B417" s="10"/>
      <c r="C417" s="62"/>
      <c r="D417" s="12"/>
      <c r="E417" s="13"/>
      <c r="F417" s="14"/>
      <c r="G417" s="44"/>
      <c r="H417" s="40"/>
      <c r="I417" s="57" t="s">
        <v>26</v>
      </c>
      <c r="J417" s="154" t="s">
        <v>240</v>
      </c>
      <c r="K417" s="259" t="s">
        <v>240</v>
      </c>
      <c r="L417" s="259" t="s">
        <v>240</v>
      </c>
      <c r="M417" s="240"/>
      <c r="N417" s="241"/>
      <c r="O417" s="241"/>
      <c r="P417" s="242"/>
      <c r="Q417" s="281">
        <f>Q418</f>
        <v>0</v>
      </c>
      <c r="R417" s="287"/>
      <c r="S417" s="281">
        <f t="shared" si="119"/>
        <v>5</v>
      </c>
      <c r="T417" s="281">
        <f t="shared" si="119"/>
        <v>5</v>
      </c>
    </row>
    <row r="418" spans="1:20" ht="31.5" customHeight="1">
      <c r="A418" s="9"/>
      <c r="B418" s="10"/>
      <c r="C418" s="11"/>
      <c r="D418" s="12"/>
      <c r="E418" s="13">
        <v>6</v>
      </c>
      <c r="F418" s="41">
        <v>700</v>
      </c>
      <c r="G418" s="15">
        <v>709</v>
      </c>
      <c r="H418" s="16">
        <v>340</v>
      </c>
      <c r="I418" s="204" t="s">
        <v>242</v>
      </c>
      <c r="J418" s="154" t="s">
        <v>241</v>
      </c>
      <c r="K418" s="154" t="s">
        <v>241</v>
      </c>
      <c r="L418" s="154" t="s">
        <v>241</v>
      </c>
      <c r="M418" s="65"/>
      <c r="N418" s="82"/>
      <c r="O418" s="80"/>
      <c r="P418" s="67"/>
      <c r="Q418" s="274">
        <f>Q419</f>
        <v>0</v>
      </c>
      <c r="R418" s="285"/>
      <c r="S418" s="274">
        <f t="shared" si="119"/>
        <v>5</v>
      </c>
      <c r="T418" s="274">
        <f t="shared" si="119"/>
        <v>5</v>
      </c>
    </row>
    <row r="419" spans="1:20" ht="45.75" customHeight="1">
      <c r="A419" s="9"/>
      <c r="B419" s="10"/>
      <c r="C419" s="11"/>
      <c r="D419" s="12"/>
      <c r="E419" s="13"/>
      <c r="F419" s="41"/>
      <c r="G419" s="44"/>
      <c r="H419" s="40"/>
      <c r="I419" s="23" t="s">
        <v>69</v>
      </c>
      <c r="J419" s="154" t="s">
        <v>241</v>
      </c>
      <c r="K419" s="154" t="s">
        <v>241</v>
      </c>
      <c r="L419" s="154" t="s">
        <v>241</v>
      </c>
      <c r="M419" s="65">
        <v>251</v>
      </c>
      <c r="N419" s="82">
        <v>1</v>
      </c>
      <c r="O419" s="80">
        <v>13</v>
      </c>
      <c r="P419" s="67">
        <v>240</v>
      </c>
      <c r="Q419" s="274">
        <v>0</v>
      </c>
      <c r="R419" s="285"/>
      <c r="S419" s="274">
        <v>5</v>
      </c>
      <c r="T419" s="274">
        <v>5</v>
      </c>
    </row>
    <row r="420" spans="1:20" ht="29.25" customHeight="1">
      <c r="A420" s="9"/>
      <c r="B420" s="10"/>
      <c r="C420" s="62"/>
      <c r="D420" s="12"/>
      <c r="E420" s="13"/>
      <c r="F420" s="41"/>
      <c r="G420" s="44"/>
      <c r="H420" s="40"/>
      <c r="I420" s="68" t="s">
        <v>626</v>
      </c>
      <c r="J420" s="154"/>
      <c r="K420" s="154" t="s">
        <v>338</v>
      </c>
      <c r="L420" s="154"/>
      <c r="M420" s="65"/>
      <c r="N420" s="82"/>
      <c r="O420" s="80"/>
      <c r="P420" s="67"/>
      <c r="Q420" s="274">
        <f>Q421+Q424+Q427+Q430</f>
        <v>732.1</v>
      </c>
      <c r="R420" s="285"/>
      <c r="S420" s="274">
        <f t="shared" ref="S420:T420" si="120">S421+S424+S427+S430</f>
        <v>801.5</v>
      </c>
      <c r="T420" s="274">
        <f t="shared" si="120"/>
        <v>596.5</v>
      </c>
    </row>
    <row r="421" spans="1:20" ht="36" customHeight="1">
      <c r="A421" s="9"/>
      <c r="B421" s="10"/>
      <c r="C421" s="62"/>
      <c r="D421" s="12"/>
      <c r="E421" s="13"/>
      <c r="F421" s="41"/>
      <c r="G421" s="44"/>
      <c r="H421" s="40"/>
      <c r="I421" s="321" t="s">
        <v>365</v>
      </c>
      <c r="J421" s="154"/>
      <c r="K421" s="200" t="s">
        <v>366</v>
      </c>
      <c r="L421" s="154"/>
      <c r="M421" s="65"/>
      <c r="N421" s="82"/>
      <c r="O421" s="80"/>
      <c r="P421" s="67"/>
      <c r="Q421" s="274">
        <f>Q422</f>
        <v>356.8</v>
      </c>
      <c r="R421" s="285"/>
      <c r="S421" s="274">
        <f t="shared" ref="S421:T422" si="121">S422</f>
        <v>280</v>
      </c>
      <c r="T421" s="274">
        <f t="shared" si="121"/>
        <v>280</v>
      </c>
    </row>
    <row r="422" spans="1:20" ht="36" customHeight="1">
      <c r="A422" s="9"/>
      <c r="B422" s="10"/>
      <c r="C422" s="62"/>
      <c r="D422" s="12"/>
      <c r="E422" s="13"/>
      <c r="F422" s="41"/>
      <c r="G422" s="44"/>
      <c r="H422" s="40"/>
      <c r="I422" s="204" t="s">
        <v>243</v>
      </c>
      <c r="J422" s="154"/>
      <c r="K422" s="200" t="s">
        <v>367</v>
      </c>
      <c r="L422" s="154"/>
      <c r="M422" s="65"/>
      <c r="N422" s="82"/>
      <c r="O422" s="80"/>
      <c r="P422" s="67"/>
      <c r="Q422" s="274">
        <f>Q423</f>
        <v>356.8</v>
      </c>
      <c r="R422" s="285"/>
      <c r="S422" s="274">
        <f t="shared" si="121"/>
        <v>280</v>
      </c>
      <c r="T422" s="274">
        <f t="shared" si="121"/>
        <v>280</v>
      </c>
    </row>
    <row r="423" spans="1:20" ht="36" customHeight="1">
      <c r="A423" s="9"/>
      <c r="B423" s="10"/>
      <c r="C423" s="62"/>
      <c r="D423" s="12"/>
      <c r="E423" s="13"/>
      <c r="F423" s="41"/>
      <c r="G423" s="44"/>
      <c r="H423" s="40"/>
      <c r="I423" s="23" t="s">
        <v>69</v>
      </c>
      <c r="J423" s="154"/>
      <c r="K423" s="200" t="s">
        <v>367</v>
      </c>
      <c r="L423" s="154"/>
      <c r="M423" s="65">
        <v>251</v>
      </c>
      <c r="N423" s="82">
        <v>1</v>
      </c>
      <c r="O423" s="80">
        <v>13</v>
      </c>
      <c r="P423" s="67">
        <v>240</v>
      </c>
      <c r="Q423" s="274">
        <v>356.8</v>
      </c>
      <c r="R423" s="285"/>
      <c r="S423" s="274">
        <v>280</v>
      </c>
      <c r="T423" s="274">
        <v>280</v>
      </c>
    </row>
    <row r="424" spans="1:20" ht="36" customHeight="1">
      <c r="A424" s="9"/>
      <c r="B424" s="10"/>
      <c r="C424" s="62"/>
      <c r="D424" s="12"/>
      <c r="E424" s="13"/>
      <c r="F424" s="41"/>
      <c r="G424" s="44"/>
      <c r="H424" s="40"/>
      <c r="I424" s="437" t="s">
        <v>583</v>
      </c>
      <c r="J424" s="78"/>
      <c r="K424" s="259" t="s">
        <v>244</v>
      </c>
      <c r="L424" s="202"/>
      <c r="M424" s="240"/>
      <c r="N424" s="258"/>
      <c r="O424" s="198"/>
      <c r="P424" s="242"/>
      <c r="Q424" s="281">
        <f>Q425</f>
        <v>57.5</v>
      </c>
      <c r="R424" s="287"/>
      <c r="S424" s="281">
        <f t="shared" ref="S424:T425" si="122">S425</f>
        <v>155</v>
      </c>
      <c r="T424" s="281">
        <f t="shared" si="122"/>
        <v>60</v>
      </c>
    </row>
    <row r="425" spans="1:20" ht="36" customHeight="1">
      <c r="A425" s="9"/>
      <c r="B425" s="10"/>
      <c r="C425" s="62"/>
      <c r="D425" s="12"/>
      <c r="E425" s="13"/>
      <c r="F425" s="41"/>
      <c r="G425" s="44"/>
      <c r="H425" s="40"/>
      <c r="I425" s="204" t="s">
        <v>243</v>
      </c>
      <c r="J425" s="125"/>
      <c r="K425" s="154" t="s">
        <v>245</v>
      </c>
      <c r="L425" s="126"/>
      <c r="M425" s="65"/>
      <c r="N425" s="82"/>
      <c r="O425" s="80"/>
      <c r="P425" s="67"/>
      <c r="Q425" s="274">
        <f>Q426</f>
        <v>57.5</v>
      </c>
      <c r="R425" s="285"/>
      <c r="S425" s="274">
        <f t="shared" si="122"/>
        <v>155</v>
      </c>
      <c r="T425" s="274">
        <f t="shared" si="122"/>
        <v>60</v>
      </c>
    </row>
    <row r="426" spans="1:20" ht="51.75" customHeight="1">
      <c r="A426" s="9"/>
      <c r="B426" s="10"/>
      <c r="C426" s="53"/>
      <c r="D426" s="12"/>
      <c r="E426" s="13"/>
      <c r="F426" s="41"/>
      <c r="G426" s="44"/>
      <c r="H426" s="40"/>
      <c r="I426" s="23" t="s">
        <v>69</v>
      </c>
      <c r="J426" s="372"/>
      <c r="K426" s="200" t="s">
        <v>245</v>
      </c>
      <c r="L426" s="373"/>
      <c r="M426" s="65">
        <v>251</v>
      </c>
      <c r="N426" s="82">
        <v>1</v>
      </c>
      <c r="O426" s="80">
        <v>13</v>
      </c>
      <c r="P426" s="67">
        <v>240</v>
      </c>
      <c r="Q426" s="274">
        <v>57.5</v>
      </c>
      <c r="R426" s="275"/>
      <c r="S426" s="274">
        <v>155</v>
      </c>
      <c r="T426" s="274">
        <v>60</v>
      </c>
    </row>
    <row r="427" spans="1:20" ht="29.25" customHeight="1">
      <c r="A427" s="9"/>
      <c r="B427" s="10"/>
      <c r="C427" s="62"/>
      <c r="D427" s="12"/>
      <c r="E427" s="13"/>
      <c r="F427" s="41"/>
      <c r="G427" s="44"/>
      <c r="H427" s="40"/>
      <c r="I427" s="57" t="s">
        <v>584</v>
      </c>
      <c r="J427" s="319"/>
      <c r="K427" s="200" t="s">
        <v>368</v>
      </c>
      <c r="L427" s="320"/>
      <c r="M427" s="65"/>
      <c r="N427" s="82"/>
      <c r="O427" s="80"/>
      <c r="P427" s="67"/>
      <c r="Q427" s="274">
        <f>Q428</f>
        <v>302.89999999999998</v>
      </c>
      <c r="R427" s="285"/>
      <c r="S427" s="274">
        <f t="shared" ref="S427:T427" si="123">S428</f>
        <v>274.5</v>
      </c>
      <c r="T427" s="274">
        <f t="shared" si="123"/>
        <v>240</v>
      </c>
    </row>
    <row r="428" spans="1:20" ht="33" customHeight="1">
      <c r="A428" s="9"/>
      <c r="B428" s="10"/>
      <c r="C428" s="62"/>
      <c r="D428" s="12"/>
      <c r="E428" s="13"/>
      <c r="F428" s="41"/>
      <c r="G428" s="44"/>
      <c r="H428" s="40"/>
      <c r="I428" s="204" t="s">
        <v>243</v>
      </c>
      <c r="J428" s="319"/>
      <c r="K428" s="200" t="s">
        <v>369</v>
      </c>
      <c r="L428" s="320"/>
      <c r="M428" s="65"/>
      <c r="N428" s="82"/>
      <c r="O428" s="80"/>
      <c r="P428" s="67"/>
      <c r="Q428" s="274">
        <f>Q429</f>
        <v>302.89999999999998</v>
      </c>
      <c r="R428" s="285"/>
      <c r="S428" s="274">
        <f t="shared" ref="S428:T428" si="124">S429</f>
        <v>274.5</v>
      </c>
      <c r="T428" s="274">
        <f t="shared" si="124"/>
        <v>240</v>
      </c>
    </row>
    <row r="429" spans="1:20" ht="33" customHeight="1">
      <c r="A429" s="9"/>
      <c r="B429" s="10"/>
      <c r="C429" s="62"/>
      <c r="D429" s="12"/>
      <c r="E429" s="13"/>
      <c r="F429" s="41"/>
      <c r="G429" s="44"/>
      <c r="H429" s="40"/>
      <c r="I429" s="23" t="s">
        <v>69</v>
      </c>
      <c r="J429" s="372"/>
      <c r="K429" s="200" t="s">
        <v>369</v>
      </c>
      <c r="L429" s="373"/>
      <c r="M429" s="65">
        <v>251</v>
      </c>
      <c r="N429" s="82">
        <v>1</v>
      </c>
      <c r="O429" s="80">
        <v>13</v>
      </c>
      <c r="P429" s="67">
        <v>240</v>
      </c>
      <c r="Q429" s="274">
        <v>302.89999999999998</v>
      </c>
      <c r="R429" s="275"/>
      <c r="S429" s="274">
        <v>274.5</v>
      </c>
      <c r="T429" s="274">
        <v>240</v>
      </c>
    </row>
    <row r="430" spans="1:20" ht="33" customHeight="1">
      <c r="A430" s="9"/>
      <c r="B430" s="10"/>
      <c r="C430" s="62"/>
      <c r="D430" s="12"/>
      <c r="E430" s="13"/>
      <c r="F430" s="41"/>
      <c r="G430" s="44"/>
      <c r="H430" s="40"/>
      <c r="I430" s="57" t="s">
        <v>585</v>
      </c>
      <c r="J430" s="412"/>
      <c r="K430" s="419" t="s">
        <v>586</v>
      </c>
      <c r="L430" s="413"/>
      <c r="M430" s="65"/>
      <c r="N430" s="82"/>
      <c r="O430" s="80"/>
      <c r="P430" s="67"/>
      <c r="Q430" s="274">
        <f>Q431</f>
        <v>14.9</v>
      </c>
      <c r="R430" s="275"/>
      <c r="S430" s="274">
        <f t="shared" ref="S430:T431" si="125">S431</f>
        <v>92</v>
      </c>
      <c r="T430" s="274">
        <f t="shared" si="125"/>
        <v>16.5</v>
      </c>
    </row>
    <row r="431" spans="1:20" ht="33" customHeight="1">
      <c r="A431" s="9"/>
      <c r="B431" s="10"/>
      <c r="C431" s="62"/>
      <c r="D431" s="12"/>
      <c r="E431" s="13"/>
      <c r="F431" s="41"/>
      <c r="G431" s="44"/>
      <c r="H431" s="40"/>
      <c r="I431" s="418" t="s">
        <v>243</v>
      </c>
      <c r="J431" s="412"/>
      <c r="K431" s="353" t="s">
        <v>587</v>
      </c>
      <c r="L431" s="413"/>
      <c r="M431" s="65"/>
      <c r="N431" s="82"/>
      <c r="O431" s="80"/>
      <c r="P431" s="67"/>
      <c r="Q431" s="274">
        <f>Q432</f>
        <v>14.9</v>
      </c>
      <c r="R431" s="275"/>
      <c r="S431" s="274">
        <f t="shared" si="125"/>
        <v>92</v>
      </c>
      <c r="T431" s="274">
        <f t="shared" si="125"/>
        <v>16.5</v>
      </c>
    </row>
    <row r="432" spans="1:20" ht="33" customHeight="1">
      <c r="A432" s="9"/>
      <c r="B432" s="10"/>
      <c r="C432" s="62"/>
      <c r="D432" s="12"/>
      <c r="E432" s="13"/>
      <c r="F432" s="41"/>
      <c r="G432" s="44"/>
      <c r="H432" s="40"/>
      <c r="I432" s="23" t="s">
        <v>69</v>
      </c>
      <c r="J432" s="412"/>
      <c r="K432" s="353" t="s">
        <v>587</v>
      </c>
      <c r="L432" s="413"/>
      <c r="M432" s="65">
        <v>251</v>
      </c>
      <c r="N432" s="82">
        <v>1</v>
      </c>
      <c r="O432" s="80">
        <v>13</v>
      </c>
      <c r="P432" s="67">
        <v>240</v>
      </c>
      <c r="Q432" s="274">
        <v>14.9</v>
      </c>
      <c r="R432" s="275"/>
      <c r="S432" s="274">
        <v>92</v>
      </c>
      <c r="T432" s="274">
        <v>16.5</v>
      </c>
    </row>
    <row r="433" spans="1:21" ht="33" customHeight="1">
      <c r="A433" s="9"/>
      <c r="B433" s="10"/>
      <c r="C433" s="62"/>
      <c r="D433" s="12"/>
      <c r="E433" s="13"/>
      <c r="F433" s="41"/>
      <c r="G433" s="44"/>
      <c r="H433" s="40"/>
      <c r="I433" s="103" t="s">
        <v>27</v>
      </c>
      <c r="J433" s="154" t="s">
        <v>247</v>
      </c>
      <c r="K433" s="154" t="s">
        <v>247</v>
      </c>
      <c r="L433" s="154" t="s">
        <v>247</v>
      </c>
      <c r="M433" s="65"/>
      <c r="N433" s="66"/>
      <c r="O433" s="66"/>
      <c r="P433" s="67"/>
      <c r="Q433" s="274">
        <f>Q434+Q443+Q446</f>
        <v>11220.199999999997</v>
      </c>
      <c r="R433" s="285"/>
      <c r="S433" s="274">
        <f>S434+S443+S446</f>
        <v>10170.399999999998</v>
      </c>
      <c r="T433" s="274">
        <f>T434+T443+T446</f>
        <v>11170.399999999998</v>
      </c>
    </row>
    <row r="434" spans="1:21" ht="33" customHeight="1">
      <c r="A434" s="9"/>
      <c r="B434" s="10"/>
      <c r="C434" s="62"/>
      <c r="D434" s="12"/>
      <c r="E434" s="13"/>
      <c r="F434" s="41"/>
      <c r="G434" s="44"/>
      <c r="H434" s="40"/>
      <c r="I434" s="156" t="s">
        <v>265</v>
      </c>
      <c r="J434" s="154" t="s">
        <v>248</v>
      </c>
      <c r="K434" s="259" t="s">
        <v>248</v>
      </c>
      <c r="L434" s="259" t="s">
        <v>248</v>
      </c>
      <c r="M434" s="106"/>
      <c r="N434" s="107"/>
      <c r="O434" s="107"/>
      <c r="P434" s="108"/>
      <c r="Q434" s="58">
        <f>Q435+Q437</f>
        <v>10752.899999999998</v>
      </c>
      <c r="R434" s="293"/>
      <c r="S434" s="58">
        <f>S435+S437</f>
        <v>9710.0999999999985</v>
      </c>
      <c r="T434" s="58">
        <f>T435+T437</f>
        <v>10710.099999999999</v>
      </c>
    </row>
    <row r="435" spans="1:21" ht="31.5" customHeight="1">
      <c r="A435" s="9"/>
      <c r="B435" s="10"/>
      <c r="C435" s="53"/>
      <c r="D435" s="12"/>
      <c r="E435" s="13"/>
      <c r="F435" s="41"/>
      <c r="G435" s="44"/>
      <c r="H435" s="40"/>
      <c r="I435" s="103" t="s">
        <v>246</v>
      </c>
      <c r="J435" s="154" t="s">
        <v>249</v>
      </c>
      <c r="K435" s="154" t="s">
        <v>249</v>
      </c>
      <c r="L435" s="154" t="s">
        <v>249</v>
      </c>
      <c r="M435" s="97"/>
      <c r="N435" s="98"/>
      <c r="O435" s="98"/>
      <c r="P435" s="99"/>
      <c r="Q435" s="17">
        <f>Q436</f>
        <v>1943.4</v>
      </c>
      <c r="R435" s="305"/>
      <c r="S435" s="17">
        <f>S436</f>
        <v>0</v>
      </c>
      <c r="T435" s="17">
        <f>T436</f>
        <v>1000</v>
      </c>
    </row>
    <row r="436" spans="1:21" s="3" customFormat="1" ht="52.5" customHeight="1">
      <c r="A436" s="27"/>
      <c r="B436" s="10"/>
      <c r="C436" s="48"/>
      <c r="D436" s="45"/>
      <c r="E436" s="13"/>
      <c r="F436" s="46"/>
      <c r="G436" s="46"/>
      <c r="H436" s="47"/>
      <c r="I436" s="132" t="s">
        <v>69</v>
      </c>
      <c r="J436" s="154" t="s">
        <v>249</v>
      </c>
      <c r="K436" s="154" t="s">
        <v>249</v>
      </c>
      <c r="L436" s="154" t="s">
        <v>249</v>
      </c>
      <c r="M436" s="97">
        <v>251</v>
      </c>
      <c r="N436" s="98">
        <v>1</v>
      </c>
      <c r="O436" s="98">
        <v>13</v>
      </c>
      <c r="P436" s="99">
        <v>240</v>
      </c>
      <c r="Q436" s="17">
        <v>1943.4</v>
      </c>
      <c r="R436" s="305"/>
      <c r="S436" s="17">
        <v>0</v>
      </c>
      <c r="T436" s="17">
        <v>1000</v>
      </c>
      <c r="U436" s="8"/>
    </row>
    <row r="437" spans="1:21" s="3" customFormat="1" ht="36" customHeight="1">
      <c r="A437" s="27"/>
      <c r="B437" s="10"/>
      <c r="C437" s="62"/>
      <c r="D437" s="45"/>
      <c r="E437" s="13"/>
      <c r="F437" s="46"/>
      <c r="G437" s="46"/>
      <c r="H437" s="47"/>
      <c r="I437" s="103" t="s">
        <v>250</v>
      </c>
      <c r="J437" s="154"/>
      <c r="K437" s="154" t="s">
        <v>264</v>
      </c>
      <c r="L437" s="154"/>
      <c r="M437" s="97"/>
      <c r="N437" s="98"/>
      <c r="O437" s="98"/>
      <c r="P437" s="99"/>
      <c r="Q437" s="17">
        <f>Q438+Q439+Q440+Q441+Q442</f>
        <v>8809.4999999999982</v>
      </c>
      <c r="R437" s="305"/>
      <c r="S437" s="17">
        <f t="shared" ref="S437:T437" si="126">S438+S439+S440+S441+S442</f>
        <v>9710.0999999999985</v>
      </c>
      <c r="T437" s="17">
        <f t="shared" si="126"/>
        <v>9710.0999999999985</v>
      </c>
      <c r="U437" s="8"/>
    </row>
    <row r="438" spans="1:21" s="3" customFormat="1" ht="36" customHeight="1">
      <c r="A438" s="27"/>
      <c r="B438" s="10"/>
      <c r="C438" s="62"/>
      <c r="D438" s="45"/>
      <c r="E438" s="13"/>
      <c r="F438" s="46"/>
      <c r="G438" s="46"/>
      <c r="H438" s="47"/>
      <c r="I438" s="128" t="s">
        <v>159</v>
      </c>
      <c r="J438" s="154"/>
      <c r="K438" s="154" t="s">
        <v>264</v>
      </c>
      <c r="L438" s="154"/>
      <c r="M438" s="97">
        <v>251</v>
      </c>
      <c r="N438" s="98">
        <v>1</v>
      </c>
      <c r="O438" s="98">
        <v>13</v>
      </c>
      <c r="P438" s="99">
        <v>110</v>
      </c>
      <c r="Q438" s="17">
        <v>3838.3</v>
      </c>
      <c r="R438" s="305"/>
      <c r="S438" s="17">
        <v>4339.3</v>
      </c>
      <c r="T438" s="17">
        <v>4339.3</v>
      </c>
      <c r="U438" s="8"/>
    </row>
    <row r="439" spans="1:21" s="3" customFormat="1" ht="36" customHeight="1">
      <c r="A439" s="27"/>
      <c r="B439" s="10"/>
      <c r="C439" s="62"/>
      <c r="D439" s="45"/>
      <c r="E439" s="13"/>
      <c r="F439" s="46"/>
      <c r="G439" s="46"/>
      <c r="H439" s="47"/>
      <c r="I439" s="132" t="s">
        <v>69</v>
      </c>
      <c r="J439" s="154"/>
      <c r="K439" s="154" t="s">
        <v>264</v>
      </c>
      <c r="L439" s="154"/>
      <c r="M439" s="97">
        <v>251</v>
      </c>
      <c r="N439" s="98">
        <v>1</v>
      </c>
      <c r="O439" s="98">
        <v>13</v>
      </c>
      <c r="P439" s="99">
        <v>240</v>
      </c>
      <c r="Q439" s="17">
        <v>3463.6</v>
      </c>
      <c r="R439" s="305"/>
      <c r="S439" s="17">
        <v>3969.5</v>
      </c>
      <c r="T439" s="17">
        <v>3969.5</v>
      </c>
      <c r="U439" s="8"/>
    </row>
    <row r="440" spans="1:21" s="3" customFormat="1" ht="36" customHeight="1">
      <c r="A440" s="27"/>
      <c r="B440" s="10"/>
      <c r="C440" s="62"/>
      <c r="D440" s="45"/>
      <c r="E440" s="13"/>
      <c r="F440" s="46"/>
      <c r="G440" s="46"/>
      <c r="H440" s="47"/>
      <c r="I440" s="132" t="s">
        <v>79</v>
      </c>
      <c r="J440" s="154"/>
      <c r="K440" s="154" t="s">
        <v>264</v>
      </c>
      <c r="L440" s="154"/>
      <c r="M440" s="97">
        <v>251</v>
      </c>
      <c r="N440" s="98">
        <v>1</v>
      </c>
      <c r="O440" s="98">
        <v>13</v>
      </c>
      <c r="P440" s="99">
        <v>850</v>
      </c>
      <c r="Q440" s="17">
        <v>124.9</v>
      </c>
      <c r="R440" s="305"/>
      <c r="S440" s="17">
        <v>125</v>
      </c>
      <c r="T440" s="17">
        <v>125</v>
      </c>
      <c r="U440" s="8"/>
    </row>
    <row r="441" spans="1:21" s="3" customFormat="1" ht="36" customHeight="1">
      <c r="A441" s="27"/>
      <c r="B441" s="10"/>
      <c r="C441" s="62"/>
      <c r="D441" s="45"/>
      <c r="E441" s="13"/>
      <c r="F441" s="46"/>
      <c r="G441" s="46"/>
      <c r="H441" s="47"/>
      <c r="I441" s="128" t="s">
        <v>159</v>
      </c>
      <c r="J441" s="154"/>
      <c r="K441" s="129" t="s">
        <v>264</v>
      </c>
      <c r="L441" s="154"/>
      <c r="M441" s="97">
        <v>251</v>
      </c>
      <c r="N441" s="98">
        <v>3</v>
      </c>
      <c r="O441" s="98">
        <v>10</v>
      </c>
      <c r="P441" s="99">
        <v>110</v>
      </c>
      <c r="Q441" s="17">
        <v>1366.4</v>
      </c>
      <c r="R441" s="305"/>
      <c r="S441" s="17">
        <v>1276.3</v>
      </c>
      <c r="T441" s="17">
        <v>1276.3</v>
      </c>
      <c r="U441" s="8"/>
    </row>
    <row r="442" spans="1:21" s="3" customFormat="1" ht="36" customHeight="1">
      <c r="A442" s="27"/>
      <c r="B442" s="10"/>
      <c r="C442" s="62"/>
      <c r="D442" s="45"/>
      <c r="E442" s="13"/>
      <c r="F442" s="46"/>
      <c r="G442" s="46"/>
      <c r="H442" s="47"/>
      <c r="I442" s="23" t="s">
        <v>69</v>
      </c>
      <c r="J442" s="154"/>
      <c r="K442" s="129" t="s">
        <v>264</v>
      </c>
      <c r="L442" s="154"/>
      <c r="M442" s="97">
        <v>251</v>
      </c>
      <c r="N442" s="98">
        <v>3</v>
      </c>
      <c r="O442" s="98">
        <v>10</v>
      </c>
      <c r="P442" s="99">
        <v>240</v>
      </c>
      <c r="Q442" s="17">
        <v>16.3</v>
      </c>
      <c r="R442" s="305"/>
      <c r="S442" s="17">
        <v>0</v>
      </c>
      <c r="T442" s="17">
        <v>0</v>
      </c>
      <c r="U442" s="8"/>
    </row>
    <row r="443" spans="1:21" s="3" customFormat="1" ht="36" customHeight="1">
      <c r="A443" s="27"/>
      <c r="B443" s="10"/>
      <c r="C443" s="62"/>
      <c r="D443" s="45"/>
      <c r="E443" s="13"/>
      <c r="F443" s="46"/>
      <c r="G443" s="46"/>
      <c r="H443" s="47"/>
      <c r="I443" s="52" t="s">
        <v>251</v>
      </c>
      <c r="J443" s="111"/>
      <c r="K443" s="181" t="s">
        <v>254</v>
      </c>
      <c r="L443" s="59"/>
      <c r="M443" s="106"/>
      <c r="N443" s="107"/>
      <c r="O443" s="107"/>
      <c r="P443" s="108"/>
      <c r="Q443" s="58">
        <f>Q444</f>
        <v>30</v>
      </c>
      <c r="R443" s="293"/>
      <c r="S443" s="58">
        <f>S444</f>
        <v>23</v>
      </c>
      <c r="T443" s="58">
        <f>T444</f>
        <v>23</v>
      </c>
      <c r="U443" s="8"/>
    </row>
    <row r="444" spans="1:21" s="3" customFormat="1" ht="36" customHeight="1">
      <c r="A444" s="27"/>
      <c r="B444" s="10"/>
      <c r="C444" s="62"/>
      <c r="D444" s="45"/>
      <c r="E444" s="13"/>
      <c r="F444" s="46"/>
      <c r="G444" s="46"/>
      <c r="H444" s="47"/>
      <c r="I444" s="90" t="s">
        <v>253</v>
      </c>
      <c r="J444" s="127"/>
      <c r="K444" s="129" t="s">
        <v>255</v>
      </c>
      <c r="L444" s="24"/>
      <c r="M444" s="97"/>
      <c r="N444" s="98"/>
      <c r="O444" s="98"/>
      <c r="P444" s="99"/>
      <c r="Q444" s="17">
        <f>Q445</f>
        <v>30</v>
      </c>
      <c r="R444" s="305"/>
      <c r="S444" s="17">
        <f>S445</f>
        <v>23</v>
      </c>
      <c r="T444" s="17">
        <f>T445</f>
        <v>23</v>
      </c>
      <c r="U444" s="8"/>
    </row>
    <row r="445" spans="1:21" s="3" customFormat="1" ht="33.75" customHeight="1">
      <c r="A445" s="27"/>
      <c r="B445" s="10"/>
      <c r="C445" s="62"/>
      <c r="D445" s="45"/>
      <c r="E445" s="13"/>
      <c r="F445" s="46"/>
      <c r="G445" s="46"/>
      <c r="H445" s="47"/>
      <c r="I445" s="132" t="s">
        <v>69</v>
      </c>
      <c r="J445" s="127"/>
      <c r="K445" s="129" t="s">
        <v>255</v>
      </c>
      <c r="L445" s="24"/>
      <c r="M445" s="97">
        <v>251</v>
      </c>
      <c r="N445" s="98">
        <v>1</v>
      </c>
      <c r="O445" s="98">
        <v>13</v>
      </c>
      <c r="P445" s="99">
        <v>240</v>
      </c>
      <c r="Q445" s="17">
        <v>30</v>
      </c>
      <c r="R445" s="305"/>
      <c r="S445" s="17">
        <v>23</v>
      </c>
      <c r="T445" s="17">
        <v>23</v>
      </c>
      <c r="U445" s="8"/>
    </row>
    <row r="446" spans="1:21" s="3" customFormat="1" ht="63" customHeight="1">
      <c r="A446" s="27"/>
      <c r="B446" s="10"/>
      <c r="C446" s="62"/>
      <c r="D446" s="45"/>
      <c r="E446" s="13"/>
      <c r="F446" s="46"/>
      <c r="G446" s="46"/>
      <c r="H446" s="47"/>
      <c r="I446" s="52" t="s">
        <v>252</v>
      </c>
      <c r="J446" s="110"/>
      <c r="K446" s="181" t="s">
        <v>258</v>
      </c>
      <c r="L446" s="55"/>
      <c r="M446" s="106"/>
      <c r="N446" s="107"/>
      <c r="O446" s="107"/>
      <c r="P446" s="108"/>
      <c r="Q446" s="58">
        <f>Q447</f>
        <v>437.3</v>
      </c>
      <c r="R446" s="291"/>
      <c r="S446" s="58">
        <f>S447</f>
        <v>437.3</v>
      </c>
      <c r="T446" s="58">
        <f>T447</f>
        <v>437.3</v>
      </c>
      <c r="U446" s="8"/>
    </row>
    <row r="447" spans="1:21" s="3" customFormat="1" ht="33.75" customHeight="1">
      <c r="A447" s="27"/>
      <c r="B447" s="10"/>
      <c r="C447" s="62"/>
      <c r="D447" s="45"/>
      <c r="E447" s="13"/>
      <c r="F447" s="46"/>
      <c r="G447" s="46"/>
      <c r="H447" s="47"/>
      <c r="I447" s="132" t="s">
        <v>256</v>
      </c>
      <c r="J447" s="127"/>
      <c r="K447" s="129" t="s">
        <v>259</v>
      </c>
      <c r="L447" s="55"/>
      <c r="M447" s="106"/>
      <c r="N447" s="107"/>
      <c r="O447" s="107"/>
      <c r="P447" s="108"/>
      <c r="Q447" s="17">
        <f>Q448</f>
        <v>437.3</v>
      </c>
      <c r="R447" s="292"/>
      <c r="S447" s="17">
        <f>S448</f>
        <v>437.3</v>
      </c>
      <c r="T447" s="17">
        <f>T448</f>
        <v>437.3</v>
      </c>
      <c r="U447" s="8"/>
    </row>
    <row r="448" spans="1:21" s="3" customFormat="1" ht="65.25" customHeight="1">
      <c r="A448" s="27"/>
      <c r="B448" s="10"/>
      <c r="C448" s="62"/>
      <c r="D448" s="45"/>
      <c r="E448" s="13"/>
      <c r="F448" s="46"/>
      <c r="G448" s="46"/>
      <c r="H448" s="47"/>
      <c r="I448" s="132" t="s">
        <v>257</v>
      </c>
      <c r="J448" s="127"/>
      <c r="K448" s="129" t="s">
        <v>259</v>
      </c>
      <c r="L448" s="55"/>
      <c r="M448" s="97">
        <v>251</v>
      </c>
      <c r="N448" s="98">
        <v>1</v>
      </c>
      <c r="O448" s="98">
        <v>4</v>
      </c>
      <c r="P448" s="99">
        <v>120</v>
      </c>
      <c r="Q448" s="17">
        <v>437.3</v>
      </c>
      <c r="R448" s="292"/>
      <c r="S448" s="17">
        <v>437.3</v>
      </c>
      <c r="T448" s="17">
        <v>437.3</v>
      </c>
      <c r="U448" s="8"/>
    </row>
    <row r="449" spans="1:21" s="3" customFormat="1" ht="30" customHeight="1">
      <c r="A449" s="27"/>
      <c r="B449" s="10"/>
      <c r="C449" s="62"/>
      <c r="D449" s="45"/>
      <c r="E449" s="13"/>
      <c r="F449" s="46"/>
      <c r="G449" s="46"/>
      <c r="H449" s="47"/>
      <c r="I449" s="103" t="s">
        <v>28</v>
      </c>
      <c r="J449" s="110"/>
      <c r="K449" s="154" t="s">
        <v>261</v>
      </c>
      <c r="L449" s="24"/>
      <c r="M449" s="97"/>
      <c r="N449" s="98"/>
      <c r="O449" s="98"/>
      <c r="P449" s="99"/>
      <c r="Q449" s="17">
        <f>Q450</f>
        <v>2781.3</v>
      </c>
      <c r="R449" s="292"/>
      <c r="S449" s="17">
        <f>S450</f>
        <v>3345.9</v>
      </c>
      <c r="T449" s="17">
        <f>T450</f>
        <v>3345.9</v>
      </c>
      <c r="U449" s="8"/>
    </row>
    <row r="450" spans="1:21" s="3" customFormat="1" ht="32.25" customHeight="1">
      <c r="A450" s="27"/>
      <c r="B450" s="10"/>
      <c r="C450" s="62"/>
      <c r="D450" s="45"/>
      <c r="E450" s="13"/>
      <c r="F450" s="46"/>
      <c r="G450" s="46"/>
      <c r="H450" s="47"/>
      <c r="I450" s="52" t="s">
        <v>29</v>
      </c>
      <c r="J450" s="110"/>
      <c r="K450" s="259" t="s">
        <v>262</v>
      </c>
      <c r="L450" s="59"/>
      <c r="M450" s="106"/>
      <c r="N450" s="107"/>
      <c r="O450" s="107"/>
      <c r="P450" s="108"/>
      <c r="Q450" s="58">
        <f>Q451</f>
        <v>2781.3</v>
      </c>
      <c r="R450" s="291"/>
      <c r="S450" s="58">
        <f>S451</f>
        <v>3345.9</v>
      </c>
      <c r="T450" s="58">
        <f>T451</f>
        <v>3345.9</v>
      </c>
      <c r="U450" s="8"/>
    </row>
    <row r="451" spans="1:21" s="3" customFormat="1" ht="49.5" customHeight="1">
      <c r="A451" s="27"/>
      <c r="B451" s="10"/>
      <c r="C451" s="62"/>
      <c r="D451" s="45"/>
      <c r="E451" s="13"/>
      <c r="F451" s="46"/>
      <c r="G451" s="46"/>
      <c r="H451" s="47"/>
      <c r="I451" s="103" t="s">
        <v>260</v>
      </c>
      <c r="J451" s="127"/>
      <c r="K451" s="154" t="s">
        <v>263</v>
      </c>
      <c r="L451" s="24"/>
      <c r="M451" s="97"/>
      <c r="N451" s="98"/>
      <c r="O451" s="98"/>
      <c r="P451" s="99"/>
      <c r="Q451" s="17">
        <f>Q452+Q453</f>
        <v>2781.3</v>
      </c>
      <c r="R451" s="292"/>
      <c r="S451" s="17">
        <f>S452+S453</f>
        <v>3345.9</v>
      </c>
      <c r="T451" s="17">
        <f>T452+T453</f>
        <v>3345.9</v>
      </c>
      <c r="U451" s="8"/>
    </row>
    <row r="452" spans="1:21" s="3" customFormat="1" ht="36.75" customHeight="1">
      <c r="A452" s="27"/>
      <c r="B452" s="10"/>
      <c r="C452" s="62"/>
      <c r="D452" s="45"/>
      <c r="E452" s="13"/>
      <c r="F452" s="46"/>
      <c r="G452" s="46"/>
      <c r="H452" s="47"/>
      <c r="I452" s="128" t="s">
        <v>159</v>
      </c>
      <c r="J452" s="127"/>
      <c r="K452" s="154" t="s">
        <v>263</v>
      </c>
      <c r="L452" s="24"/>
      <c r="M452" s="97">
        <v>251</v>
      </c>
      <c r="N452" s="98">
        <v>1</v>
      </c>
      <c r="O452" s="98">
        <v>13</v>
      </c>
      <c r="P452" s="99">
        <v>110</v>
      </c>
      <c r="Q452" s="17">
        <v>2389.4</v>
      </c>
      <c r="R452" s="292"/>
      <c r="S452" s="17">
        <v>2693.5</v>
      </c>
      <c r="T452" s="17">
        <v>2693.5</v>
      </c>
      <c r="U452" s="8"/>
    </row>
    <row r="453" spans="1:21" s="3" customFormat="1" ht="65.25" customHeight="1">
      <c r="A453" s="27"/>
      <c r="B453" s="10"/>
      <c r="C453" s="62"/>
      <c r="D453" s="45"/>
      <c r="E453" s="13"/>
      <c r="F453" s="46"/>
      <c r="G453" s="46"/>
      <c r="H453" s="47"/>
      <c r="I453" s="132" t="s">
        <v>69</v>
      </c>
      <c r="J453" s="127"/>
      <c r="K453" s="154" t="s">
        <v>263</v>
      </c>
      <c r="L453" s="24"/>
      <c r="M453" s="97">
        <v>251</v>
      </c>
      <c r="N453" s="98">
        <v>1</v>
      </c>
      <c r="O453" s="98">
        <v>13</v>
      </c>
      <c r="P453" s="99">
        <v>240</v>
      </c>
      <c r="Q453" s="17">
        <v>391.9</v>
      </c>
      <c r="R453" s="292"/>
      <c r="S453" s="17">
        <v>652.4</v>
      </c>
      <c r="T453" s="17">
        <v>652.4</v>
      </c>
      <c r="U453" s="8"/>
    </row>
    <row r="454" spans="1:21" s="3" customFormat="1" ht="54" customHeight="1">
      <c r="A454" s="27"/>
      <c r="B454" s="10"/>
      <c r="C454" s="62"/>
      <c r="D454" s="45"/>
      <c r="E454" s="13"/>
      <c r="F454" s="46"/>
      <c r="G454" s="46"/>
      <c r="H454" s="47"/>
      <c r="I454" s="22" t="s">
        <v>667</v>
      </c>
      <c r="J454" s="79"/>
      <c r="K454" s="264" t="s">
        <v>278</v>
      </c>
      <c r="L454" s="24"/>
      <c r="M454" s="100"/>
      <c r="N454" s="101"/>
      <c r="O454" s="101"/>
      <c r="P454" s="102"/>
      <c r="Q454" s="49">
        <f>Q455+Q481+Q554</f>
        <v>107747.99999999999</v>
      </c>
      <c r="R454" s="292"/>
      <c r="S454" s="49">
        <f>S455+S481+S554</f>
        <v>125028.80000000002</v>
      </c>
      <c r="T454" s="49">
        <f>T455+T481+T554</f>
        <v>34275</v>
      </c>
      <c r="U454" s="8"/>
    </row>
    <row r="455" spans="1:21" s="3" customFormat="1" ht="36.75" customHeight="1">
      <c r="A455" s="27"/>
      <c r="B455" s="10"/>
      <c r="C455" s="62"/>
      <c r="D455" s="45"/>
      <c r="E455" s="13"/>
      <c r="F455" s="46"/>
      <c r="G455" s="46"/>
      <c r="H455" s="47"/>
      <c r="I455" s="61" t="s">
        <v>49</v>
      </c>
      <c r="J455" s="79"/>
      <c r="K455" s="141" t="s">
        <v>280</v>
      </c>
      <c r="L455" s="24"/>
      <c r="M455" s="97"/>
      <c r="N455" s="98"/>
      <c r="O455" s="98"/>
      <c r="P455" s="99"/>
      <c r="Q455" s="17">
        <f>Q456+Q459+Q462+Q468+Q471+Q474</f>
        <v>689.8</v>
      </c>
      <c r="R455" s="292"/>
      <c r="S455" s="17">
        <f>S456+S459+S462+S468+S471+S474</f>
        <v>4731.1000000000004</v>
      </c>
      <c r="T455" s="17">
        <f>T456+T459+T462+T468+T471+T474</f>
        <v>5763.2999999999993</v>
      </c>
      <c r="U455" s="8"/>
    </row>
    <row r="456" spans="1:21" s="3" customFormat="1" ht="51.75" customHeight="1">
      <c r="A456" s="27"/>
      <c r="B456" s="10"/>
      <c r="C456" s="53"/>
      <c r="D456" s="45"/>
      <c r="E456" s="13"/>
      <c r="F456" s="46"/>
      <c r="G456" s="46"/>
      <c r="H456" s="47"/>
      <c r="I456" s="57" t="s">
        <v>50</v>
      </c>
      <c r="J456" s="79"/>
      <c r="K456" s="167" t="s">
        <v>281</v>
      </c>
      <c r="L456" s="59"/>
      <c r="M456" s="106"/>
      <c r="N456" s="107"/>
      <c r="O456" s="107"/>
      <c r="P456" s="108"/>
      <c r="Q456" s="58">
        <f>Q457</f>
        <v>428</v>
      </c>
      <c r="R456" s="291"/>
      <c r="S456" s="58">
        <f t="shared" ref="S456:T456" si="127">S457</f>
        <v>500</v>
      </c>
      <c r="T456" s="58">
        <f t="shared" si="127"/>
        <v>400</v>
      </c>
      <c r="U456" s="8"/>
    </row>
    <row r="457" spans="1:21" s="3" customFormat="1" ht="34.5" customHeight="1">
      <c r="A457" s="27"/>
      <c r="B457" s="10"/>
      <c r="C457" s="53"/>
      <c r="D457" s="45"/>
      <c r="E457" s="13"/>
      <c r="F457" s="46"/>
      <c r="G457" s="46"/>
      <c r="H457" s="47"/>
      <c r="I457" s="161" t="s">
        <v>279</v>
      </c>
      <c r="J457" s="157"/>
      <c r="K457" s="129" t="s">
        <v>282</v>
      </c>
      <c r="L457" s="24"/>
      <c r="M457" s="97"/>
      <c r="N457" s="98"/>
      <c r="O457" s="98"/>
      <c r="P457" s="99"/>
      <c r="Q457" s="17">
        <f>Q458</f>
        <v>428</v>
      </c>
      <c r="R457" s="292"/>
      <c r="S457" s="17">
        <f>S458</f>
        <v>500</v>
      </c>
      <c r="T457" s="17">
        <f>T458</f>
        <v>400</v>
      </c>
      <c r="U457" s="8"/>
    </row>
    <row r="458" spans="1:21" s="3" customFormat="1" ht="48" customHeight="1">
      <c r="A458" s="27"/>
      <c r="B458" s="10"/>
      <c r="C458" s="53"/>
      <c r="D458" s="45"/>
      <c r="E458" s="13"/>
      <c r="F458" s="46"/>
      <c r="G458" s="46"/>
      <c r="H458" s="47"/>
      <c r="I458" s="160" t="s">
        <v>275</v>
      </c>
      <c r="J458" s="157"/>
      <c r="K458" s="129" t="s">
        <v>282</v>
      </c>
      <c r="L458" s="24"/>
      <c r="M458" s="97">
        <v>255</v>
      </c>
      <c r="N458" s="98">
        <v>4</v>
      </c>
      <c r="O458" s="98">
        <v>12</v>
      </c>
      <c r="P458" s="99">
        <v>540</v>
      </c>
      <c r="Q458" s="17">
        <v>428</v>
      </c>
      <c r="R458" s="292"/>
      <c r="S458" s="17">
        <v>500</v>
      </c>
      <c r="T458" s="17">
        <v>400</v>
      </c>
      <c r="U458" s="8"/>
    </row>
    <row r="459" spans="1:21" s="3" customFormat="1" ht="37.5" customHeight="1">
      <c r="A459" s="27"/>
      <c r="B459" s="10"/>
      <c r="C459" s="62"/>
      <c r="D459" s="45"/>
      <c r="E459" s="13"/>
      <c r="F459" s="46"/>
      <c r="G459" s="46"/>
      <c r="H459" s="47"/>
      <c r="I459" s="57" t="s">
        <v>51</v>
      </c>
      <c r="J459" s="112"/>
      <c r="K459" s="167" t="s">
        <v>298</v>
      </c>
      <c r="L459" s="59"/>
      <c r="M459" s="106"/>
      <c r="N459" s="107"/>
      <c r="O459" s="107"/>
      <c r="P459" s="108"/>
      <c r="Q459" s="58">
        <f>Q460</f>
        <v>0</v>
      </c>
      <c r="R459" s="291"/>
      <c r="S459" s="58">
        <f>S460</f>
        <v>0</v>
      </c>
      <c r="T459" s="58">
        <f>T460</f>
        <v>0</v>
      </c>
      <c r="U459" s="8"/>
    </row>
    <row r="460" spans="1:21" s="3" customFormat="1" ht="32.25" customHeight="1">
      <c r="A460" s="27"/>
      <c r="B460" s="10"/>
      <c r="C460" s="62"/>
      <c r="D460" s="45"/>
      <c r="E460" s="13"/>
      <c r="F460" s="46"/>
      <c r="G460" s="46"/>
      <c r="H460" s="47"/>
      <c r="I460" s="161" t="s">
        <v>297</v>
      </c>
      <c r="J460" s="157"/>
      <c r="K460" s="141" t="s">
        <v>299</v>
      </c>
      <c r="L460" s="24"/>
      <c r="M460" s="97"/>
      <c r="N460" s="98"/>
      <c r="O460" s="98"/>
      <c r="P460" s="99"/>
      <c r="Q460" s="17">
        <f>Q461</f>
        <v>0</v>
      </c>
      <c r="R460" s="292"/>
      <c r="S460" s="17">
        <f>S461</f>
        <v>0</v>
      </c>
      <c r="T460" s="17">
        <f>T461</f>
        <v>0</v>
      </c>
      <c r="U460" s="8"/>
    </row>
    <row r="461" spans="1:21" s="3" customFormat="1" ht="33.75" customHeight="1">
      <c r="A461" s="27"/>
      <c r="B461" s="10"/>
      <c r="C461" s="62"/>
      <c r="D461" s="45"/>
      <c r="E461" s="13"/>
      <c r="F461" s="46"/>
      <c r="G461" s="46"/>
      <c r="H461" s="47"/>
      <c r="I461" s="162" t="s">
        <v>67</v>
      </c>
      <c r="J461" s="157"/>
      <c r="K461" s="141" t="s">
        <v>299</v>
      </c>
      <c r="L461" s="24"/>
      <c r="M461" s="97">
        <v>251</v>
      </c>
      <c r="N461" s="98">
        <v>8</v>
      </c>
      <c r="O461" s="98">
        <v>1</v>
      </c>
      <c r="P461" s="99">
        <v>410</v>
      </c>
      <c r="Q461" s="17"/>
      <c r="R461" s="292"/>
      <c r="S461" s="17"/>
      <c r="T461" s="17"/>
      <c r="U461" s="8"/>
    </row>
    <row r="462" spans="1:21" s="3" customFormat="1" ht="57" customHeight="1">
      <c r="A462" s="27"/>
      <c r="B462" s="10"/>
      <c r="C462" s="62"/>
      <c r="D462" s="45"/>
      <c r="E462" s="13"/>
      <c r="F462" s="46"/>
      <c r="G462" s="46"/>
      <c r="H462" s="47"/>
      <c r="I462" s="57" t="s">
        <v>447</v>
      </c>
      <c r="J462" s="110"/>
      <c r="K462" s="167" t="s">
        <v>283</v>
      </c>
      <c r="L462" s="59"/>
      <c r="M462" s="106"/>
      <c r="N462" s="107"/>
      <c r="O462" s="107"/>
      <c r="P462" s="108"/>
      <c r="Q462" s="58">
        <f>Q463+Q466</f>
        <v>261.8</v>
      </c>
      <c r="R462" s="58">
        <f t="shared" ref="R462:T462" si="128">R463+R466</f>
        <v>0</v>
      </c>
      <c r="S462" s="58">
        <f t="shared" si="128"/>
        <v>328</v>
      </c>
      <c r="T462" s="58">
        <f t="shared" si="128"/>
        <v>328</v>
      </c>
      <c r="U462" s="8"/>
    </row>
    <row r="463" spans="1:21" s="3" customFormat="1" ht="33.75" customHeight="1">
      <c r="A463" s="27"/>
      <c r="B463" s="10"/>
      <c r="C463" s="62"/>
      <c r="D463" s="45"/>
      <c r="E463" s="13"/>
      <c r="F463" s="46"/>
      <c r="G463" s="46"/>
      <c r="H463" s="47"/>
      <c r="I463" s="223" t="s">
        <v>436</v>
      </c>
      <c r="J463" s="352"/>
      <c r="K463" s="141" t="s">
        <v>434</v>
      </c>
      <c r="L463" s="59"/>
      <c r="M463" s="106"/>
      <c r="N463" s="107"/>
      <c r="O463" s="107"/>
      <c r="P463" s="108"/>
      <c r="Q463" s="58">
        <f>Q464+Q465</f>
        <v>144.1</v>
      </c>
      <c r="R463" s="58">
        <f t="shared" ref="R463:T463" si="129">R464+R465</f>
        <v>0</v>
      </c>
      <c r="S463" s="58">
        <f t="shared" si="129"/>
        <v>155</v>
      </c>
      <c r="T463" s="58">
        <f t="shared" si="129"/>
        <v>155</v>
      </c>
      <c r="U463" s="8"/>
    </row>
    <row r="464" spans="1:21" s="3" customFormat="1" ht="39.75" customHeight="1">
      <c r="A464" s="27"/>
      <c r="B464" s="10"/>
      <c r="C464" s="62"/>
      <c r="D464" s="45"/>
      <c r="E464" s="13"/>
      <c r="F464" s="46"/>
      <c r="G464" s="46"/>
      <c r="H464" s="47"/>
      <c r="I464" s="191" t="s">
        <v>275</v>
      </c>
      <c r="J464" s="352"/>
      <c r="K464" s="141" t="s">
        <v>434</v>
      </c>
      <c r="L464" s="59"/>
      <c r="M464" s="97">
        <v>255</v>
      </c>
      <c r="N464" s="98">
        <v>5</v>
      </c>
      <c r="O464" s="98">
        <v>1</v>
      </c>
      <c r="P464" s="99">
        <v>540</v>
      </c>
      <c r="Q464" s="17">
        <v>0</v>
      </c>
      <c r="R464" s="292"/>
      <c r="S464" s="17">
        <v>0</v>
      </c>
      <c r="T464" s="350">
        <v>0</v>
      </c>
      <c r="U464" s="8"/>
    </row>
    <row r="465" spans="1:21" s="3" customFormat="1" ht="25.5" customHeight="1">
      <c r="A465" s="27"/>
      <c r="B465" s="10"/>
      <c r="C465" s="62"/>
      <c r="D465" s="45"/>
      <c r="E465" s="13"/>
      <c r="F465" s="46"/>
      <c r="G465" s="46"/>
      <c r="H465" s="47"/>
      <c r="I465" s="191" t="s">
        <v>275</v>
      </c>
      <c r="J465" s="352"/>
      <c r="K465" s="141" t="s">
        <v>434</v>
      </c>
      <c r="L465" s="59"/>
      <c r="M465" s="97">
        <v>255</v>
      </c>
      <c r="N465" s="98">
        <v>5</v>
      </c>
      <c r="O465" s="98">
        <v>5</v>
      </c>
      <c r="P465" s="99">
        <v>540</v>
      </c>
      <c r="Q465" s="17">
        <v>144.1</v>
      </c>
      <c r="R465" s="292"/>
      <c r="S465" s="17">
        <v>155</v>
      </c>
      <c r="T465" s="350">
        <v>155</v>
      </c>
      <c r="U465" s="8"/>
    </row>
    <row r="466" spans="1:21" s="3" customFormat="1" ht="21.75" customHeight="1">
      <c r="A466" s="27"/>
      <c r="B466" s="10"/>
      <c r="C466" s="62"/>
      <c r="D466" s="45"/>
      <c r="E466" s="13"/>
      <c r="F466" s="46"/>
      <c r="G466" s="46"/>
      <c r="H466" s="47"/>
      <c r="I466" s="162" t="s">
        <v>435</v>
      </c>
      <c r="J466" s="157"/>
      <c r="K466" s="141" t="s">
        <v>284</v>
      </c>
      <c r="L466" s="24"/>
      <c r="M466" s="97"/>
      <c r="N466" s="98"/>
      <c r="O466" s="98"/>
      <c r="P466" s="99"/>
      <c r="Q466" s="17">
        <f>Q467</f>
        <v>117.7</v>
      </c>
      <c r="R466" s="17">
        <f t="shared" ref="R466:T466" si="130">R467</f>
        <v>0</v>
      </c>
      <c r="S466" s="17">
        <f t="shared" si="130"/>
        <v>173</v>
      </c>
      <c r="T466" s="17">
        <f t="shared" si="130"/>
        <v>173</v>
      </c>
      <c r="U466" s="8"/>
    </row>
    <row r="467" spans="1:21" s="3" customFormat="1" ht="47.25" customHeight="1">
      <c r="A467" s="27"/>
      <c r="B467" s="10"/>
      <c r="C467" s="62"/>
      <c r="D467" s="45"/>
      <c r="E467" s="13"/>
      <c r="F467" s="46"/>
      <c r="G467" s="46"/>
      <c r="H467" s="47"/>
      <c r="I467" s="165" t="s">
        <v>69</v>
      </c>
      <c r="J467" s="157"/>
      <c r="K467" s="141" t="s">
        <v>284</v>
      </c>
      <c r="L467" s="24"/>
      <c r="M467" s="97">
        <v>251</v>
      </c>
      <c r="N467" s="98">
        <v>5</v>
      </c>
      <c r="O467" s="98">
        <v>5</v>
      </c>
      <c r="P467" s="99">
        <v>240</v>
      </c>
      <c r="Q467" s="17">
        <v>117.7</v>
      </c>
      <c r="R467" s="292"/>
      <c r="S467" s="17">
        <v>173</v>
      </c>
      <c r="T467" s="17">
        <v>173</v>
      </c>
      <c r="U467" s="8"/>
    </row>
    <row r="468" spans="1:21" s="3" customFormat="1" ht="26.25" customHeight="1">
      <c r="A468" s="27"/>
      <c r="B468" s="10"/>
      <c r="C468" s="62"/>
      <c r="D468" s="45"/>
      <c r="E468" s="13"/>
      <c r="F468" s="46"/>
      <c r="G468" s="46"/>
      <c r="H468" s="47"/>
      <c r="I468" s="57" t="s">
        <v>52</v>
      </c>
      <c r="J468" s="79"/>
      <c r="K468" s="302" t="s">
        <v>339</v>
      </c>
      <c r="L468" s="59"/>
      <c r="M468" s="106"/>
      <c r="N468" s="107"/>
      <c r="O468" s="107"/>
      <c r="P468" s="108"/>
      <c r="Q468" s="58">
        <f>Q469</f>
        <v>0</v>
      </c>
      <c r="R468" s="291"/>
      <c r="S468" s="58">
        <f>S469</f>
        <v>0</v>
      </c>
      <c r="T468" s="58">
        <f>T469</f>
        <v>0</v>
      </c>
      <c r="U468" s="8"/>
    </row>
    <row r="469" spans="1:21" s="3" customFormat="1" ht="30.75" customHeight="1">
      <c r="A469" s="27"/>
      <c r="B469" s="10"/>
      <c r="C469" s="62"/>
      <c r="D469" s="45"/>
      <c r="E469" s="13"/>
      <c r="F469" s="46"/>
      <c r="G469" s="46"/>
      <c r="H469" s="47"/>
      <c r="I469" s="90" t="s">
        <v>448</v>
      </c>
      <c r="J469" s="265"/>
      <c r="K469" s="129" t="s">
        <v>355</v>
      </c>
      <c r="L469" s="266"/>
      <c r="M469" s="97"/>
      <c r="N469" s="98"/>
      <c r="O469" s="98"/>
      <c r="P469" s="99"/>
      <c r="Q469" s="17">
        <f>Q470</f>
        <v>0</v>
      </c>
      <c r="R469" s="292"/>
      <c r="S469" s="17">
        <f>S470</f>
        <v>0</v>
      </c>
      <c r="T469" s="17">
        <f>T470</f>
        <v>0</v>
      </c>
      <c r="U469" s="8"/>
    </row>
    <row r="470" spans="1:21" s="3" customFormat="1" ht="21" customHeight="1">
      <c r="A470" s="27"/>
      <c r="B470" s="10"/>
      <c r="C470" s="56"/>
      <c r="D470" s="45"/>
      <c r="E470" s="13"/>
      <c r="F470" s="46"/>
      <c r="G470" s="46"/>
      <c r="H470" s="47"/>
      <c r="I470" s="191" t="s">
        <v>64</v>
      </c>
      <c r="J470" s="265"/>
      <c r="K470" s="129" t="s">
        <v>355</v>
      </c>
      <c r="L470" s="266"/>
      <c r="M470" s="97">
        <v>251</v>
      </c>
      <c r="N470" s="98">
        <v>10</v>
      </c>
      <c r="O470" s="98">
        <v>3</v>
      </c>
      <c r="P470" s="99">
        <v>322</v>
      </c>
      <c r="Q470" s="17"/>
      <c r="R470" s="292"/>
      <c r="S470" s="17"/>
      <c r="T470" s="17"/>
      <c r="U470" s="8"/>
    </row>
    <row r="471" spans="1:21" s="3" customFormat="1" ht="39" customHeight="1">
      <c r="A471" s="27"/>
      <c r="B471" s="10"/>
      <c r="C471" s="62"/>
      <c r="D471" s="45"/>
      <c r="E471" s="13"/>
      <c r="F471" s="46"/>
      <c r="G471" s="46"/>
      <c r="H471" s="47"/>
      <c r="I471" s="233" t="s">
        <v>614</v>
      </c>
      <c r="J471" s="265"/>
      <c r="K471" s="354" t="s">
        <v>615</v>
      </c>
      <c r="L471" s="363"/>
      <c r="M471" s="106"/>
      <c r="N471" s="107"/>
      <c r="O471" s="107"/>
      <c r="P471" s="108"/>
      <c r="Q471" s="58">
        <f>Q472</f>
        <v>0</v>
      </c>
      <c r="R471" s="291"/>
      <c r="S471" s="58">
        <f t="shared" ref="S471:T471" si="131">S472</f>
        <v>0</v>
      </c>
      <c r="T471" s="58">
        <f t="shared" si="131"/>
        <v>653.4</v>
      </c>
      <c r="U471" s="8"/>
    </row>
    <row r="472" spans="1:21" s="3" customFormat="1" ht="57.75" customHeight="1">
      <c r="A472" s="27"/>
      <c r="B472" s="10"/>
      <c r="C472" s="62"/>
      <c r="D472" s="45"/>
      <c r="E472" s="13"/>
      <c r="F472" s="46"/>
      <c r="G472" s="46"/>
      <c r="H472" s="47"/>
      <c r="I472" s="355" t="s">
        <v>638</v>
      </c>
      <c r="J472" s="265"/>
      <c r="K472" s="353" t="s">
        <v>666</v>
      </c>
      <c r="L472" s="266"/>
      <c r="M472" s="97"/>
      <c r="N472" s="98"/>
      <c r="O472" s="98"/>
      <c r="P472" s="99"/>
      <c r="Q472" s="17">
        <f>Q473</f>
        <v>0</v>
      </c>
      <c r="R472" s="292"/>
      <c r="S472" s="17">
        <f t="shared" ref="S472:T472" si="132">S473</f>
        <v>0</v>
      </c>
      <c r="T472" s="17">
        <f t="shared" si="132"/>
        <v>653.4</v>
      </c>
      <c r="U472" s="8"/>
    </row>
    <row r="473" spans="1:21" s="3" customFormat="1" ht="29.25" customHeight="1">
      <c r="A473" s="27"/>
      <c r="B473" s="10"/>
      <c r="C473" s="62"/>
      <c r="D473" s="45"/>
      <c r="E473" s="13"/>
      <c r="F473" s="46"/>
      <c r="G473" s="46"/>
      <c r="H473" s="47"/>
      <c r="I473" s="68" t="s">
        <v>64</v>
      </c>
      <c r="J473" s="265"/>
      <c r="K473" s="353" t="s">
        <v>666</v>
      </c>
      <c r="L473" s="266"/>
      <c r="M473" s="97">
        <v>251</v>
      </c>
      <c r="N473" s="98">
        <v>10</v>
      </c>
      <c r="O473" s="98">
        <v>3</v>
      </c>
      <c r="P473" s="99">
        <v>322</v>
      </c>
      <c r="Q473" s="17">
        <v>0</v>
      </c>
      <c r="R473" s="292"/>
      <c r="S473" s="17">
        <v>0</v>
      </c>
      <c r="T473" s="17">
        <v>653.4</v>
      </c>
      <c r="U473" s="8"/>
    </row>
    <row r="474" spans="1:21" s="3" customFormat="1" ht="65.25" customHeight="1">
      <c r="A474" s="27"/>
      <c r="B474" s="10"/>
      <c r="C474" s="62"/>
      <c r="D474" s="45"/>
      <c r="E474" s="13"/>
      <c r="F474" s="46"/>
      <c r="G474" s="46"/>
      <c r="H474" s="47"/>
      <c r="I474" s="366" t="s">
        <v>458</v>
      </c>
      <c r="J474" s="364"/>
      <c r="K474" s="358" t="s">
        <v>466</v>
      </c>
      <c r="L474" s="266"/>
      <c r="M474" s="97"/>
      <c r="N474" s="98"/>
      <c r="O474" s="98"/>
      <c r="P474" s="99"/>
      <c r="Q474" s="17">
        <f>Q475+Q477+Q479</f>
        <v>0</v>
      </c>
      <c r="R474" s="292"/>
      <c r="S474" s="17">
        <f t="shared" ref="S474:T474" si="133">S475+S477+S479</f>
        <v>3903.1</v>
      </c>
      <c r="T474" s="17">
        <f t="shared" si="133"/>
        <v>4381.8999999999996</v>
      </c>
      <c r="U474" s="8"/>
    </row>
    <row r="475" spans="1:21" s="3" customFormat="1" ht="82.5" customHeight="1">
      <c r="A475" s="27"/>
      <c r="B475" s="10"/>
      <c r="C475" s="62"/>
      <c r="D475" s="45"/>
      <c r="E475" s="13"/>
      <c r="F475" s="46"/>
      <c r="G475" s="46"/>
      <c r="H475" s="47"/>
      <c r="I475" s="335" t="s">
        <v>459</v>
      </c>
      <c r="J475" s="364"/>
      <c r="K475" s="358" t="s">
        <v>483</v>
      </c>
      <c r="L475" s="266"/>
      <c r="M475" s="97"/>
      <c r="N475" s="98"/>
      <c r="O475" s="98"/>
      <c r="P475" s="99"/>
      <c r="Q475" s="17">
        <f>Q476</f>
        <v>0</v>
      </c>
      <c r="R475" s="292"/>
      <c r="S475" s="17">
        <f t="shared" ref="S475:T475" si="134">S476</f>
        <v>0</v>
      </c>
      <c r="T475" s="17">
        <f t="shared" si="134"/>
        <v>0</v>
      </c>
      <c r="U475" s="8"/>
    </row>
    <row r="476" spans="1:21" s="3" customFormat="1" ht="38.25" customHeight="1">
      <c r="A476" s="27"/>
      <c r="B476" s="10"/>
      <c r="C476" s="62"/>
      <c r="D476" s="45"/>
      <c r="E476" s="13"/>
      <c r="F476" s="46"/>
      <c r="G476" s="46"/>
      <c r="H476" s="47"/>
      <c r="I476" s="335" t="s">
        <v>67</v>
      </c>
      <c r="J476" s="364"/>
      <c r="K476" s="358" t="s">
        <v>483</v>
      </c>
      <c r="L476" s="266"/>
      <c r="M476" s="97">
        <v>251</v>
      </c>
      <c r="N476" s="98">
        <v>5</v>
      </c>
      <c r="O476" s="98">
        <v>1</v>
      </c>
      <c r="P476" s="99">
        <v>410</v>
      </c>
      <c r="Q476" s="17">
        <v>0</v>
      </c>
      <c r="R476" s="292"/>
      <c r="S476" s="17">
        <v>0</v>
      </c>
      <c r="T476" s="17">
        <v>0</v>
      </c>
      <c r="U476" s="8"/>
    </row>
    <row r="477" spans="1:21" s="3" customFormat="1" ht="70.5" customHeight="1">
      <c r="A477" s="27"/>
      <c r="B477" s="10"/>
      <c r="C477" s="62"/>
      <c r="D477" s="45"/>
      <c r="E477" s="13"/>
      <c r="F477" s="46"/>
      <c r="G477" s="46"/>
      <c r="H477" s="47"/>
      <c r="I477" s="335" t="s">
        <v>460</v>
      </c>
      <c r="J477" s="364"/>
      <c r="K477" s="183" t="s">
        <v>484</v>
      </c>
      <c r="L477" s="266"/>
      <c r="M477" s="97"/>
      <c r="N477" s="98"/>
      <c r="O477" s="98"/>
      <c r="P477" s="99"/>
      <c r="Q477" s="17">
        <f>Q478</f>
        <v>0</v>
      </c>
      <c r="R477" s="292"/>
      <c r="S477" s="17">
        <f t="shared" ref="S477:T477" si="135">S478</f>
        <v>3903.1</v>
      </c>
      <c r="T477" s="17">
        <f t="shared" si="135"/>
        <v>4376.8999999999996</v>
      </c>
      <c r="U477" s="8"/>
    </row>
    <row r="478" spans="1:21" s="3" customFormat="1" ht="38.25" customHeight="1">
      <c r="A478" s="27"/>
      <c r="B478" s="10"/>
      <c r="C478" s="62"/>
      <c r="D478" s="45"/>
      <c r="E478" s="13"/>
      <c r="F478" s="46"/>
      <c r="G478" s="46"/>
      <c r="H478" s="47"/>
      <c r="I478" s="335" t="s">
        <v>67</v>
      </c>
      <c r="J478" s="364"/>
      <c r="K478" s="183" t="s">
        <v>484</v>
      </c>
      <c r="L478" s="266"/>
      <c r="M478" s="97">
        <v>251</v>
      </c>
      <c r="N478" s="98">
        <v>5</v>
      </c>
      <c r="O478" s="98">
        <v>1</v>
      </c>
      <c r="P478" s="99">
        <v>410</v>
      </c>
      <c r="Q478" s="17">
        <v>0</v>
      </c>
      <c r="R478" s="292"/>
      <c r="S478" s="17">
        <v>3903.1</v>
      </c>
      <c r="T478" s="17">
        <v>4376.8999999999996</v>
      </c>
      <c r="U478" s="8"/>
    </row>
    <row r="479" spans="1:21" s="3" customFormat="1" ht="52.5" customHeight="1">
      <c r="A479" s="27"/>
      <c r="B479" s="10"/>
      <c r="C479" s="62"/>
      <c r="D479" s="45"/>
      <c r="E479" s="13"/>
      <c r="F479" s="46"/>
      <c r="G479" s="46"/>
      <c r="H479" s="47"/>
      <c r="I479" s="335" t="s">
        <v>461</v>
      </c>
      <c r="J479" s="364"/>
      <c r="K479" s="183" t="s">
        <v>467</v>
      </c>
      <c r="L479" s="266"/>
      <c r="M479" s="97"/>
      <c r="N479" s="98"/>
      <c r="O479" s="98"/>
      <c r="P479" s="99"/>
      <c r="Q479" s="17">
        <f>Q480</f>
        <v>0</v>
      </c>
      <c r="R479" s="292"/>
      <c r="S479" s="17">
        <f t="shared" ref="S479:T479" si="136">S480</f>
        <v>0</v>
      </c>
      <c r="T479" s="17">
        <f t="shared" si="136"/>
        <v>5</v>
      </c>
      <c r="U479" s="8"/>
    </row>
    <row r="480" spans="1:21" s="3" customFormat="1" ht="38.25" customHeight="1">
      <c r="A480" s="27"/>
      <c r="B480" s="10"/>
      <c r="C480" s="62"/>
      <c r="D480" s="45"/>
      <c r="E480" s="13"/>
      <c r="F480" s="46"/>
      <c r="G480" s="46"/>
      <c r="H480" s="47"/>
      <c r="I480" s="335" t="s">
        <v>67</v>
      </c>
      <c r="J480" s="364"/>
      <c r="K480" s="183" t="s">
        <v>467</v>
      </c>
      <c r="L480" s="266"/>
      <c r="M480" s="97">
        <v>251</v>
      </c>
      <c r="N480" s="98">
        <v>5</v>
      </c>
      <c r="O480" s="98">
        <v>1</v>
      </c>
      <c r="P480" s="99">
        <v>410</v>
      </c>
      <c r="Q480" s="17">
        <v>0</v>
      </c>
      <c r="R480" s="292"/>
      <c r="S480" s="17">
        <v>0</v>
      </c>
      <c r="T480" s="17">
        <v>5</v>
      </c>
      <c r="U480" s="8"/>
    </row>
    <row r="481" spans="1:21" s="3" customFormat="1" ht="50.25" customHeight="1">
      <c r="A481" s="27"/>
      <c r="B481" s="10"/>
      <c r="C481" s="62"/>
      <c r="D481" s="45"/>
      <c r="E481" s="13"/>
      <c r="F481" s="46"/>
      <c r="G481" s="46"/>
      <c r="H481" s="47"/>
      <c r="I481" s="23" t="s">
        <v>53</v>
      </c>
      <c r="J481" s="89"/>
      <c r="K481" s="183" t="s">
        <v>273</v>
      </c>
      <c r="L481" s="59"/>
      <c r="M481" s="106"/>
      <c r="N481" s="107"/>
      <c r="O481" s="107"/>
      <c r="P481" s="108"/>
      <c r="Q481" s="58">
        <f>Q482+Q488+Q493+Q500+Q511+Q521+Q527+Q530+Q542+Q545+Q533+Q539+Q497+Q548+Q551+Q518</f>
        <v>105315.09999999998</v>
      </c>
      <c r="R481" s="292"/>
      <c r="S481" s="58">
        <f t="shared" ref="S481:T481" si="137">S482+S488+S493+S500+S511+S521+S527+S530+S542+S545+S533+S539+S497+S548+S551+S518</f>
        <v>119022.40000000001</v>
      </c>
      <c r="T481" s="58">
        <f t="shared" si="137"/>
        <v>27163.8</v>
      </c>
      <c r="U481" s="8"/>
    </row>
    <row r="482" spans="1:21" s="3" customFormat="1" ht="74.25" customHeight="1">
      <c r="A482" s="27"/>
      <c r="B482" s="10"/>
      <c r="C482" s="62"/>
      <c r="D482" s="45"/>
      <c r="E482" s="13"/>
      <c r="F482" s="46"/>
      <c r="G482" s="46"/>
      <c r="H482" s="47"/>
      <c r="I482" s="469" t="s">
        <v>663</v>
      </c>
      <c r="J482" s="79"/>
      <c r="K482" s="167" t="s">
        <v>285</v>
      </c>
      <c r="L482" s="59"/>
      <c r="M482" s="106"/>
      <c r="N482" s="107"/>
      <c r="O482" s="107"/>
      <c r="P482" s="108"/>
      <c r="Q482" s="58">
        <f>Q486+Q483</f>
        <v>940.5</v>
      </c>
      <c r="R482" s="291"/>
      <c r="S482" s="58">
        <f t="shared" ref="S482:T482" si="138">S486+S483</f>
        <v>0</v>
      </c>
      <c r="T482" s="58">
        <f t="shared" si="138"/>
        <v>0</v>
      </c>
      <c r="U482" s="8"/>
    </row>
    <row r="483" spans="1:21" s="3" customFormat="1" ht="40.5" customHeight="1">
      <c r="A483" s="27"/>
      <c r="B483" s="10"/>
      <c r="C483" s="62"/>
      <c r="D483" s="45"/>
      <c r="E483" s="13"/>
      <c r="F483" s="46"/>
      <c r="G483" s="46"/>
      <c r="H483" s="47"/>
      <c r="I483" s="96" t="s">
        <v>664</v>
      </c>
      <c r="J483" s="453"/>
      <c r="K483" s="167" t="s">
        <v>665</v>
      </c>
      <c r="L483" s="59"/>
      <c r="M483" s="106"/>
      <c r="N483" s="107"/>
      <c r="O483" s="107"/>
      <c r="P483" s="108"/>
      <c r="Q483" s="58">
        <f>Q485+Q484</f>
        <v>84.5</v>
      </c>
      <c r="R483" s="291"/>
      <c r="S483" s="58">
        <f t="shared" ref="S483:T483" si="139">S485+S484</f>
        <v>0</v>
      </c>
      <c r="T483" s="58">
        <f t="shared" si="139"/>
        <v>0</v>
      </c>
      <c r="U483" s="8"/>
    </row>
    <row r="484" spans="1:21" s="3" customFormat="1" ht="40.5" customHeight="1">
      <c r="A484" s="27"/>
      <c r="B484" s="10"/>
      <c r="C484" s="62"/>
      <c r="D484" s="45"/>
      <c r="E484" s="13"/>
      <c r="F484" s="46"/>
      <c r="G484" s="46"/>
      <c r="H484" s="47"/>
      <c r="I484" s="333" t="s">
        <v>69</v>
      </c>
      <c r="J484" s="453"/>
      <c r="K484" s="167" t="s">
        <v>665</v>
      </c>
      <c r="L484" s="59"/>
      <c r="M484" s="106">
        <v>251</v>
      </c>
      <c r="N484" s="107">
        <v>6</v>
      </c>
      <c r="O484" s="107">
        <v>5</v>
      </c>
      <c r="P484" s="108">
        <v>240</v>
      </c>
      <c r="Q484" s="58">
        <v>74.5</v>
      </c>
      <c r="R484" s="291"/>
      <c r="S484" s="58">
        <v>0</v>
      </c>
      <c r="T484" s="58">
        <v>0</v>
      </c>
      <c r="U484" s="8"/>
    </row>
    <row r="485" spans="1:21" s="3" customFormat="1" ht="42" customHeight="1">
      <c r="A485" s="27"/>
      <c r="B485" s="10"/>
      <c r="C485" s="62"/>
      <c r="D485" s="45"/>
      <c r="E485" s="13"/>
      <c r="F485" s="46"/>
      <c r="G485" s="46"/>
      <c r="H485" s="47"/>
      <c r="I485" s="333" t="s">
        <v>69</v>
      </c>
      <c r="J485" s="453"/>
      <c r="K485" s="167" t="s">
        <v>665</v>
      </c>
      <c r="L485" s="59"/>
      <c r="M485" s="106">
        <v>251</v>
      </c>
      <c r="N485" s="107">
        <v>5</v>
      </c>
      <c r="O485" s="107">
        <v>2</v>
      </c>
      <c r="P485" s="108">
        <v>240</v>
      </c>
      <c r="Q485" s="58">
        <v>10</v>
      </c>
      <c r="R485" s="291"/>
      <c r="S485" s="58">
        <v>0</v>
      </c>
      <c r="T485" s="58">
        <v>0</v>
      </c>
      <c r="U485" s="8"/>
    </row>
    <row r="486" spans="1:21" s="3" customFormat="1" ht="72.75" customHeight="1">
      <c r="A486" s="27"/>
      <c r="B486" s="10"/>
      <c r="C486" s="53"/>
      <c r="D486" s="45"/>
      <c r="E486" s="13"/>
      <c r="F486" s="46"/>
      <c r="G486" s="46"/>
      <c r="H486" s="47"/>
      <c r="I486" s="164" t="s">
        <v>450</v>
      </c>
      <c r="J486" s="157"/>
      <c r="K486" s="129" t="s">
        <v>353</v>
      </c>
      <c r="L486" s="24"/>
      <c r="M486" s="97"/>
      <c r="N486" s="98"/>
      <c r="O486" s="98"/>
      <c r="P486" s="99"/>
      <c r="Q486" s="17">
        <f>Q487</f>
        <v>856</v>
      </c>
      <c r="R486" s="292"/>
      <c r="S486" s="17">
        <f>S487</f>
        <v>0</v>
      </c>
      <c r="T486" s="17">
        <f>T487</f>
        <v>0</v>
      </c>
      <c r="U486" s="8"/>
    </row>
    <row r="487" spans="1:21" s="3" customFormat="1" ht="34.5" customHeight="1">
      <c r="A487" s="27"/>
      <c r="B487" s="10"/>
      <c r="C487" s="51"/>
      <c r="D487" s="45"/>
      <c r="E487" s="13"/>
      <c r="F487" s="46"/>
      <c r="G487" s="46"/>
      <c r="H487" s="47"/>
      <c r="I487" s="163" t="s">
        <v>275</v>
      </c>
      <c r="J487" s="157"/>
      <c r="K487" s="129" t="s">
        <v>353</v>
      </c>
      <c r="L487" s="24"/>
      <c r="M487" s="97">
        <v>255</v>
      </c>
      <c r="N487" s="98">
        <v>6</v>
      </c>
      <c r="O487" s="98">
        <v>5</v>
      </c>
      <c r="P487" s="99">
        <v>540</v>
      </c>
      <c r="Q487" s="17">
        <v>856</v>
      </c>
      <c r="R487" s="292"/>
      <c r="S487" s="17">
        <v>0</v>
      </c>
      <c r="T487" s="17">
        <v>0</v>
      </c>
      <c r="U487" s="8"/>
    </row>
    <row r="488" spans="1:21" s="3" customFormat="1" ht="40.5" customHeight="1">
      <c r="A488" s="27"/>
      <c r="B488" s="10"/>
      <c r="C488" s="62"/>
      <c r="D488" s="45"/>
      <c r="E488" s="13"/>
      <c r="F488" s="46"/>
      <c r="G488" s="46"/>
      <c r="H488" s="47"/>
      <c r="I488" s="87" t="s">
        <v>452</v>
      </c>
      <c r="J488" s="79"/>
      <c r="K488" s="167" t="s">
        <v>295</v>
      </c>
      <c r="L488" s="59"/>
      <c r="M488" s="106"/>
      <c r="N488" s="107"/>
      <c r="O488" s="107"/>
      <c r="P488" s="108"/>
      <c r="Q488" s="58">
        <f>Q489+Q491</f>
        <v>716.5</v>
      </c>
      <c r="R488" s="291"/>
      <c r="S488" s="58">
        <f t="shared" ref="S488:T488" si="140">S489+S491</f>
        <v>8870.6</v>
      </c>
      <c r="T488" s="58">
        <f t="shared" si="140"/>
        <v>1045</v>
      </c>
      <c r="U488" s="8"/>
    </row>
    <row r="489" spans="1:21" s="3" customFormat="1" ht="23.25" customHeight="1">
      <c r="A489" s="27"/>
      <c r="B489" s="10"/>
      <c r="C489" s="62"/>
      <c r="D489" s="45"/>
      <c r="E489" s="13"/>
      <c r="F489" s="46"/>
      <c r="G489" s="46"/>
      <c r="H489" s="47"/>
      <c r="I489" s="161" t="s">
        <v>294</v>
      </c>
      <c r="J489" s="157"/>
      <c r="K489" s="129" t="s">
        <v>296</v>
      </c>
      <c r="L489" s="24"/>
      <c r="M489" s="97"/>
      <c r="N489" s="98"/>
      <c r="O489" s="98"/>
      <c r="P489" s="99"/>
      <c r="Q489" s="17">
        <f>Q490</f>
        <v>716.5</v>
      </c>
      <c r="R489" s="292"/>
      <c r="S489" s="17">
        <f>S490</f>
        <v>622.6</v>
      </c>
      <c r="T489" s="17">
        <f>T490</f>
        <v>1045</v>
      </c>
      <c r="U489" s="8"/>
    </row>
    <row r="490" spans="1:21" s="3" customFormat="1" ht="20.25" customHeight="1">
      <c r="A490" s="27"/>
      <c r="B490" s="10"/>
      <c r="C490" s="51"/>
      <c r="D490" s="45"/>
      <c r="E490" s="13"/>
      <c r="F490" s="46"/>
      <c r="G490" s="46"/>
      <c r="H490" s="47"/>
      <c r="I490" s="165" t="s">
        <v>69</v>
      </c>
      <c r="J490" s="157"/>
      <c r="K490" s="129" t="s">
        <v>296</v>
      </c>
      <c r="L490" s="24"/>
      <c r="M490" s="97">
        <v>251</v>
      </c>
      <c r="N490" s="98">
        <v>6</v>
      </c>
      <c r="O490" s="98">
        <v>5</v>
      </c>
      <c r="P490" s="99">
        <v>240</v>
      </c>
      <c r="Q490" s="17">
        <v>716.5</v>
      </c>
      <c r="R490" s="292"/>
      <c r="S490" s="17">
        <v>622.6</v>
      </c>
      <c r="T490" s="17">
        <v>1045</v>
      </c>
      <c r="U490" s="8"/>
    </row>
    <row r="491" spans="1:21" s="3" customFormat="1" ht="42.75" customHeight="1">
      <c r="A491" s="27"/>
      <c r="B491" s="10"/>
      <c r="C491" s="62"/>
      <c r="D491" s="45"/>
      <c r="E491" s="13"/>
      <c r="F491" s="46"/>
      <c r="G491" s="46"/>
      <c r="H491" s="47"/>
      <c r="I491" s="459" t="s">
        <v>656</v>
      </c>
      <c r="J491" s="460"/>
      <c r="K491" s="461" t="s">
        <v>657</v>
      </c>
      <c r="L491" s="24"/>
      <c r="M491" s="97"/>
      <c r="N491" s="98"/>
      <c r="O491" s="98"/>
      <c r="P491" s="99"/>
      <c r="Q491" s="17">
        <f>Q492</f>
        <v>0</v>
      </c>
      <c r="R491" s="292"/>
      <c r="S491" s="17">
        <f t="shared" ref="S491:T491" si="141">S492</f>
        <v>8248</v>
      </c>
      <c r="T491" s="17">
        <f t="shared" si="141"/>
        <v>0</v>
      </c>
      <c r="U491" s="8"/>
    </row>
    <row r="492" spans="1:21" s="3" customFormat="1" ht="39" customHeight="1">
      <c r="A492" s="27"/>
      <c r="B492" s="10"/>
      <c r="C492" s="62"/>
      <c r="D492" s="45"/>
      <c r="E492" s="13"/>
      <c r="F492" s="46"/>
      <c r="G492" s="46"/>
      <c r="H492" s="47"/>
      <c r="I492" s="457" t="s">
        <v>69</v>
      </c>
      <c r="J492" s="460"/>
      <c r="K492" s="461" t="s">
        <v>657</v>
      </c>
      <c r="L492" s="24"/>
      <c r="M492" s="97">
        <v>251</v>
      </c>
      <c r="N492" s="98">
        <v>6</v>
      </c>
      <c r="O492" s="98">
        <v>5</v>
      </c>
      <c r="P492" s="99">
        <v>240</v>
      </c>
      <c r="Q492" s="17">
        <v>0</v>
      </c>
      <c r="R492" s="292"/>
      <c r="S492" s="17">
        <v>8248</v>
      </c>
      <c r="T492" s="17">
        <v>0</v>
      </c>
      <c r="U492" s="8"/>
    </row>
    <row r="493" spans="1:21" s="3" customFormat="1" ht="39" customHeight="1">
      <c r="A493" s="27"/>
      <c r="B493" s="10"/>
      <c r="C493" s="62"/>
      <c r="D493" s="45"/>
      <c r="E493" s="13"/>
      <c r="F493" s="46"/>
      <c r="G493" s="46"/>
      <c r="H493" s="47"/>
      <c r="I493" s="87" t="s">
        <v>425</v>
      </c>
      <c r="J493" s="79"/>
      <c r="K493" s="167" t="s">
        <v>286</v>
      </c>
      <c r="L493" s="59"/>
      <c r="M493" s="106"/>
      <c r="N493" s="107"/>
      <c r="O493" s="107"/>
      <c r="P493" s="108"/>
      <c r="Q493" s="314">
        <f>Q494</f>
        <v>55.9</v>
      </c>
      <c r="R493" s="291"/>
      <c r="S493" s="314">
        <f t="shared" ref="S493:T493" si="142">S494</f>
        <v>54.5</v>
      </c>
      <c r="T493" s="314">
        <f t="shared" si="142"/>
        <v>54.5</v>
      </c>
      <c r="U493" s="8"/>
    </row>
    <row r="494" spans="1:21" s="3" customFormat="1" ht="32.25" customHeight="1">
      <c r="A494" s="27"/>
      <c r="B494" s="10"/>
      <c r="C494" s="62"/>
      <c r="D494" s="45"/>
      <c r="E494" s="13"/>
      <c r="F494" s="46"/>
      <c r="G494" s="46"/>
      <c r="H494" s="47"/>
      <c r="I494" s="23" t="s">
        <v>453</v>
      </c>
      <c r="J494" s="364"/>
      <c r="K494" s="200" t="s">
        <v>454</v>
      </c>
      <c r="L494" s="59"/>
      <c r="M494" s="106"/>
      <c r="N494" s="107"/>
      <c r="O494" s="107"/>
      <c r="P494" s="108"/>
      <c r="Q494" s="314">
        <f>Q496+Q495</f>
        <v>55.9</v>
      </c>
      <c r="R494" s="291"/>
      <c r="S494" s="314">
        <f t="shared" ref="S494:T494" si="143">S496+S495</f>
        <v>54.5</v>
      </c>
      <c r="T494" s="314">
        <f t="shared" si="143"/>
        <v>54.5</v>
      </c>
      <c r="U494" s="8"/>
    </row>
    <row r="495" spans="1:21" s="3" customFormat="1" ht="32.25" customHeight="1">
      <c r="A495" s="27"/>
      <c r="B495" s="10"/>
      <c r="C495" s="62"/>
      <c r="D495" s="45"/>
      <c r="E495" s="13"/>
      <c r="F495" s="46"/>
      <c r="G495" s="46"/>
      <c r="H495" s="47"/>
      <c r="I495" s="132" t="s">
        <v>257</v>
      </c>
      <c r="J495" s="453"/>
      <c r="K495" s="200" t="s">
        <v>454</v>
      </c>
      <c r="L495" s="59"/>
      <c r="M495" s="106">
        <v>251</v>
      </c>
      <c r="N495" s="107">
        <v>1</v>
      </c>
      <c r="O495" s="107">
        <v>4</v>
      </c>
      <c r="P495" s="108">
        <v>120</v>
      </c>
      <c r="Q495" s="314">
        <v>39.5</v>
      </c>
      <c r="R495" s="291"/>
      <c r="S495" s="314">
        <v>0</v>
      </c>
      <c r="T495" s="314">
        <v>0</v>
      </c>
      <c r="U495" s="8"/>
    </row>
    <row r="496" spans="1:21" s="3" customFormat="1" ht="32.25" customHeight="1">
      <c r="A496" s="27"/>
      <c r="B496" s="10"/>
      <c r="C496" s="53"/>
      <c r="D496" s="45"/>
      <c r="E496" s="13"/>
      <c r="F496" s="46"/>
      <c r="G496" s="46"/>
      <c r="H496" s="47"/>
      <c r="I496" s="23" t="s">
        <v>69</v>
      </c>
      <c r="J496" s="364"/>
      <c r="K496" s="200" t="s">
        <v>454</v>
      </c>
      <c r="L496" s="59"/>
      <c r="M496" s="106">
        <v>251</v>
      </c>
      <c r="N496" s="107">
        <v>1</v>
      </c>
      <c r="O496" s="107">
        <v>4</v>
      </c>
      <c r="P496" s="108">
        <v>240</v>
      </c>
      <c r="Q496" s="314">
        <v>16.399999999999999</v>
      </c>
      <c r="R496" s="291"/>
      <c r="S496" s="58">
        <v>54.5</v>
      </c>
      <c r="T496" s="58">
        <v>54.5</v>
      </c>
      <c r="U496" s="8"/>
    </row>
    <row r="497" spans="1:21" s="3" customFormat="1" ht="61.5" customHeight="1">
      <c r="A497" s="27"/>
      <c r="B497" s="10"/>
      <c r="C497" s="62"/>
      <c r="D497" s="45"/>
      <c r="E497" s="13"/>
      <c r="F497" s="46"/>
      <c r="G497" s="46"/>
      <c r="H497" s="47"/>
      <c r="I497" s="400" t="s">
        <v>553</v>
      </c>
      <c r="J497" s="399"/>
      <c r="K497" s="167" t="s">
        <v>537</v>
      </c>
      <c r="L497" s="24"/>
      <c r="M497" s="97"/>
      <c r="N497" s="98"/>
      <c r="O497" s="98"/>
      <c r="P497" s="99"/>
      <c r="Q497" s="17">
        <f>Q498</f>
        <v>0</v>
      </c>
      <c r="R497" s="292"/>
      <c r="S497" s="17">
        <f t="shared" ref="S497:T497" si="144">S498</f>
        <v>0</v>
      </c>
      <c r="T497" s="17">
        <f t="shared" si="144"/>
        <v>0</v>
      </c>
      <c r="U497" s="8"/>
    </row>
    <row r="498" spans="1:21" s="3" customFormat="1" ht="32.25" customHeight="1">
      <c r="A498" s="27"/>
      <c r="B498" s="10"/>
      <c r="C498" s="62"/>
      <c r="D498" s="45"/>
      <c r="E498" s="13"/>
      <c r="F498" s="46"/>
      <c r="G498" s="46"/>
      <c r="H498" s="47"/>
      <c r="I498" s="406" t="s">
        <v>554</v>
      </c>
      <c r="J498" s="405"/>
      <c r="K498" s="141" t="s">
        <v>555</v>
      </c>
      <c r="L498" s="24"/>
      <c r="M498" s="97"/>
      <c r="N498" s="98"/>
      <c r="O498" s="98"/>
      <c r="P498" s="99"/>
      <c r="Q498" s="17">
        <f>Q499</f>
        <v>0</v>
      </c>
      <c r="R498" s="292"/>
      <c r="S498" s="17">
        <f t="shared" ref="S498:T498" si="145">S499</f>
        <v>0</v>
      </c>
      <c r="T498" s="17">
        <f t="shared" si="145"/>
        <v>0</v>
      </c>
      <c r="U498" s="8"/>
    </row>
    <row r="499" spans="1:21" s="3" customFormat="1" ht="55.5" customHeight="1">
      <c r="A499" s="27"/>
      <c r="B499" s="10"/>
      <c r="C499" s="62"/>
      <c r="D499" s="45"/>
      <c r="E499" s="13"/>
      <c r="F499" s="46"/>
      <c r="G499" s="46"/>
      <c r="H499" s="47"/>
      <c r="I499" s="160" t="s">
        <v>275</v>
      </c>
      <c r="J499" s="405"/>
      <c r="K499" s="141" t="s">
        <v>555</v>
      </c>
      <c r="L499" s="24"/>
      <c r="M499" s="97">
        <v>255</v>
      </c>
      <c r="N499" s="98">
        <v>4</v>
      </c>
      <c r="O499" s="98">
        <v>9</v>
      </c>
      <c r="P499" s="99">
        <v>540</v>
      </c>
      <c r="Q499" s="17">
        <v>0</v>
      </c>
      <c r="R499" s="292"/>
      <c r="S499" s="17">
        <v>0</v>
      </c>
      <c r="T499" s="17">
        <v>0</v>
      </c>
      <c r="U499" s="8"/>
    </row>
    <row r="500" spans="1:21" s="3" customFormat="1" ht="43.5" customHeight="1">
      <c r="A500" s="27"/>
      <c r="B500" s="10"/>
      <c r="C500" s="62"/>
      <c r="D500" s="45"/>
      <c r="E500" s="13"/>
      <c r="F500" s="46"/>
      <c r="G500" s="46"/>
      <c r="H500" s="47"/>
      <c r="I500" s="182" t="s">
        <v>407</v>
      </c>
      <c r="J500" s="89"/>
      <c r="K500" s="167" t="s">
        <v>274</v>
      </c>
      <c r="L500" s="59"/>
      <c r="M500" s="106"/>
      <c r="N500" s="107"/>
      <c r="O500" s="107"/>
      <c r="P500" s="108"/>
      <c r="Q500" s="58">
        <f>Q501+Q503+Q505+Q507+Q509</f>
        <v>80689.5</v>
      </c>
      <c r="R500" s="291"/>
      <c r="S500" s="58">
        <f t="shared" ref="S500:T500" si="146">S501+S503+S505+S507+S509</f>
        <v>13075.7</v>
      </c>
      <c r="T500" s="58">
        <f t="shared" si="146"/>
        <v>14388.7</v>
      </c>
      <c r="U500" s="8"/>
    </row>
    <row r="501" spans="1:21" s="3" customFormat="1" ht="32.25" customHeight="1">
      <c r="A501" s="27"/>
      <c r="B501" s="10"/>
      <c r="C501" s="62"/>
      <c r="D501" s="45"/>
      <c r="E501" s="13"/>
      <c r="F501" s="46"/>
      <c r="G501" s="46"/>
      <c r="H501" s="47"/>
      <c r="I501" s="330" t="s">
        <v>408</v>
      </c>
      <c r="J501" s="89"/>
      <c r="K501" s="141" t="s">
        <v>276</v>
      </c>
      <c r="L501" s="59"/>
      <c r="M501" s="106"/>
      <c r="N501" s="107"/>
      <c r="O501" s="107"/>
      <c r="P501" s="108"/>
      <c r="Q501" s="17">
        <f>Q502</f>
        <v>4943.8999999999996</v>
      </c>
      <c r="R501" s="292"/>
      <c r="S501" s="17">
        <f>S502</f>
        <v>5180.1000000000004</v>
      </c>
      <c r="T501" s="17">
        <f>T502</f>
        <v>6493.1</v>
      </c>
      <c r="U501" s="8"/>
    </row>
    <row r="502" spans="1:21" s="3" customFormat="1" ht="54" customHeight="1">
      <c r="A502" s="27"/>
      <c r="B502" s="10"/>
      <c r="C502" s="60"/>
      <c r="D502" s="45"/>
      <c r="E502" s="13"/>
      <c r="F502" s="46"/>
      <c r="G502" s="46"/>
      <c r="H502" s="47"/>
      <c r="I502" s="160" t="s">
        <v>275</v>
      </c>
      <c r="J502" s="89"/>
      <c r="K502" s="141" t="s">
        <v>276</v>
      </c>
      <c r="L502" s="59"/>
      <c r="M502" s="97">
        <v>255</v>
      </c>
      <c r="N502" s="98">
        <v>4</v>
      </c>
      <c r="O502" s="98">
        <v>9</v>
      </c>
      <c r="P502" s="99">
        <v>540</v>
      </c>
      <c r="Q502" s="17">
        <v>4943.8999999999996</v>
      </c>
      <c r="R502" s="292"/>
      <c r="S502" s="17">
        <v>5180.1000000000004</v>
      </c>
      <c r="T502" s="17">
        <v>6493.1</v>
      </c>
      <c r="U502" s="8"/>
    </row>
    <row r="503" spans="1:21" s="3" customFormat="1" ht="45" customHeight="1">
      <c r="A503" s="27"/>
      <c r="B503" s="10"/>
      <c r="C503" s="62"/>
      <c r="D503" s="45"/>
      <c r="E503" s="13"/>
      <c r="F503" s="46"/>
      <c r="G503" s="46"/>
      <c r="H503" s="47"/>
      <c r="I503" s="204" t="s">
        <v>409</v>
      </c>
      <c r="J503" s="157"/>
      <c r="K503" s="141" t="s">
        <v>410</v>
      </c>
      <c r="L503" s="24"/>
      <c r="M503" s="97"/>
      <c r="N503" s="98"/>
      <c r="O503" s="98"/>
      <c r="P503" s="99"/>
      <c r="Q503" s="17">
        <f>Q504</f>
        <v>0</v>
      </c>
      <c r="R503" s="292"/>
      <c r="S503" s="17">
        <f>S504</f>
        <v>1000</v>
      </c>
      <c r="T503" s="17">
        <f>T504</f>
        <v>1000</v>
      </c>
      <c r="U503" s="8"/>
    </row>
    <row r="504" spans="1:21" s="3" customFormat="1" ht="64.5" customHeight="1">
      <c r="A504" s="27"/>
      <c r="B504" s="10"/>
      <c r="C504" s="62"/>
      <c r="D504" s="45"/>
      <c r="E504" s="13"/>
      <c r="F504" s="46"/>
      <c r="G504" s="46"/>
      <c r="H504" s="47"/>
      <c r="I504" s="23" t="s">
        <v>69</v>
      </c>
      <c r="J504" s="157"/>
      <c r="K504" s="141" t="s">
        <v>410</v>
      </c>
      <c r="L504" s="24"/>
      <c r="M504" s="97">
        <v>251</v>
      </c>
      <c r="N504" s="98">
        <v>4</v>
      </c>
      <c r="O504" s="98">
        <v>9</v>
      </c>
      <c r="P504" s="99">
        <v>240</v>
      </c>
      <c r="Q504" s="17">
        <v>0</v>
      </c>
      <c r="R504" s="292"/>
      <c r="S504" s="17">
        <v>1000</v>
      </c>
      <c r="T504" s="17">
        <v>1000</v>
      </c>
      <c r="U504" s="8"/>
    </row>
    <row r="505" spans="1:21" s="3" customFormat="1" ht="87.75" customHeight="1">
      <c r="A505" s="27"/>
      <c r="B505" s="10"/>
      <c r="C505" s="62"/>
      <c r="D505" s="45"/>
      <c r="E505" s="13"/>
      <c r="F505" s="46"/>
      <c r="G505" s="46"/>
      <c r="H505" s="47"/>
      <c r="I505" s="331" t="s">
        <v>277</v>
      </c>
      <c r="J505" s="157"/>
      <c r="K505" s="141" t="s">
        <v>411</v>
      </c>
      <c r="L505" s="24"/>
      <c r="M505" s="97"/>
      <c r="N505" s="98"/>
      <c r="O505" s="98"/>
      <c r="P505" s="99"/>
      <c r="Q505" s="17">
        <f>Q506</f>
        <v>4858.5</v>
      </c>
      <c r="R505" s="292"/>
      <c r="S505" s="17">
        <f>S506</f>
        <v>6000</v>
      </c>
      <c r="T505" s="17">
        <f>T506</f>
        <v>6000</v>
      </c>
      <c r="U505" s="8"/>
    </row>
    <row r="506" spans="1:21" s="3" customFormat="1" ht="41.25" customHeight="1">
      <c r="A506" s="27"/>
      <c r="B506" s="10"/>
      <c r="C506" s="62"/>
      <c r="D506" s="45"/>
      <c r="E506" s="13"/>
      <c r="F506" s="46"/>
      <c r="G506" s="46"/>
      <c r="H506" s="47"/>
      <c r="I506" s="160" t="s">
        <v>275</v>
      </c>
      <c r="J506" s="157"/>
      <c r="K506" s="141" t="s">
        <v>411</v>
      </c>
      <c r="L506" s="24"/>
      <c r="M506" s="97">
        <v>255</v>
      </c>
      <c r="N506" s="98">
        <v>4</v>
      </c>
      <c r="O506" s="98">
        <v>9</v>
      </c>
      <c r="P506" s="99">
        <v>540</v>
      </c>
      <c r="Q506" s="17">
        <v>4858.5</v>
      </c>
      <c r="R506" s="292"/>
      <c r="S506" s="17">
        <v>6000</v>
      </c>
      <c r="T506" s="17">
        <v>6000</v>
      </c>
      <c r="U506" s="349"/>
    </row>
    <row r="507" spans="1:21" s="3" customFormat="1" ht="91.5" customHeight="1">
      <c r="A507" s="27"/>
      <c r="B507" s="10"/>
      <c r="C507" s="62"/>
      <c r="D507" s="45"/>
      <c r="E507" s="13"/>
      <c r="F507" s="46"/>
      <c r="G507" s="46"/>
      <c r="H507" s="47"/>
      <c r="I507" s="446" t="s">
        <v>634</v>
      </c>
      <c r="J507" s="159"/>
      <c r="K507" s="183" t="s">
        <v>413</v>
      </c>
      <c r="L507" s="105"/>
      <c r="M507" s="97"/>
      <c r="N507" s="98"/>
      <c r="O507" s="98"/>
      <c r="P507" s="99"/>
      <c r="Q507" s="17">
        <f>Q508</f>
        <v>69991.5</v>
      </c>
      <c r="R507" s="447"/>
      <c r="S507" s="17">
        <f t="shared" ref="S507:T507" si="147">S508</f>
        <v>0</v>
      </c>
      <c r="T507" s="17">
        <f t="shared" si="147"/>
        <v>0</v>
      </c>
      <c r="U507" s="8"/>
    </row>
    <row r="508" spans="1:21" s="3" customFormat="1" ht="57.75" customHeight="1">
      <c r="A508" s="27"/>
      <c r="B508" s="10"/>
      <c r="C508" s="62"/>
      <c r="D508" s="45"/>
      <c r="E508" s="13"/>
      <c r="F508" s="46"/>
      <c r="G508" s="46"/>
      <c r="H508" s="47"/>
      <c r="I508" s="160" t="s">
        <v>275</v>
      </c>
      <c r="J508" s="159"/>
      <c r="K508" s="183" t="s">
        <v>413</v>
      </c>
      <c r="L508" s="105"/>
      <c r="M508" s="97">
        <v>255</v>
      </c>
      <c r="N508" s="98">
        <v>4</v>
      </c>
      <c r="O508" s="98">
        <v>9</v>
      </c>
      <c r="P508" s="99">
        <v>540</v>
      </c>
      <c r="Q508" s="17">
        <v>69991.5</v>
      </c>
      <c r="R508" s="447"/>
      <c r="S508" s="17">
        <v>0</v>
      </c>
      <c r="T508" s="17">
        <v>0</v>
      </c>
      <c r="U508" s="8"/>
    </row>
    <row r="509" spans="1:21" s="3" customFormat="1" ht="94.5" customHeight="1">
      <c r="A509" s="27"/>
      <c r="B509" s="10"/>
      <c r="C509" s="62"/>
      <c r="D509" s="45"/>
      <c r="E509" s="13"/>
      <c r="F509" s="46"/>
      <c r="G509" s="46"/>
      <c r="H509" s="47"/>
      <c r="I509" s="331" t="s">
        <v>364</v>
      </c>
      <c r="J509" s="317"/>
      <c r="K509" s="318" t="s">
        <v>412</v>
      </c>
      <c r="L509" s="24"/>
      <c r="M509" s="97"/>
      <c r="N509" s="98"/>
      <c r="O509" s="98"/>
      <c r="P509" s="99"/>
      <c r="Q509" s="17">
        <f>Q510</f>
        <v>895.6</v>
      </c>
      <c r="R509" s="292"/>
      <c r="S509" s="17">
        <f t="shared" ref="S509:T509" si="148">S510</f>
        <v>895.6</v>
      </c>
      <c r="T509" s="17">
        <f t="shared" si="148"/>
        <v>895.6</v>
      </c>
      <c r="U509" s="8"/>
    </row>
    <row r="510" spans="1:21" s="3" customFormat="1" ht="53.25" customHeight="1">
      <c r="A510" s="27"/>
      <c r="B510" s="10"/>
      <c r="C510" s="62"/>
      <c r="D510" s="45"/>
      <c r="E510" s="13"/>
      <c r="F510" s="46"/>
      <c r="G510" s="46"/>
      <c r="H510" s="47"/>
      <c r="I510" s="160" t="s">
        <v>275</v>
      </c>
      <c r="J510" s="317"/>
      <c r="K510" s="318" t="s">
        <v>412</v>
      </c>
      <c r="L510" s="24"/>
      <c r="M510" s="97">
        <v>255</v>
      </c>
      <c r="N510" s="98">
        <v>4</v>
      </c>
      <c r="O510" s="98">
        <v>9</v>
      </c>
      <c r="P510" s="99">
        <v>540</v>
      </c>
      <c r="Q510" s="17">
        <v>895.6</v>
      </c>
      <c r="R510" s="292"/>
      <c r="S510" s="17">
        <v>895.6</v>
      </c>
      <c r="T510" s="17">
        <v>895.6</v>
      </c>
      <c r="U510" s="8"/>
    </row>
    <row r="511" spans="1:21" s="3" customFormat="1" ht="56.25" customHeight="1">
      <c r="A511" s="27"/>
      <c r="B511" s="10"/>
      <c r="C511" s="62"/>
      <c r="D511" s="45"/>
      <c r="E511" s="13"/>
      <c r="F511" s="46"/>
      <c r="G511" s="46"/>
      <c r="H511" s="47"/>
      <c r="I511" s="182" t="s">
        <v>429</v>
      </c>
      <c r="J511" s="79"/>
      <c r="K511" s="167" t="s">
        <v>430</v>
      </c>
      <c r="L511" s="59"/>
      <c r="M511" s="260"/>
      <c r="N511" s="261"/>
      <c r="O511" s="261"/>
      <c r="P511" s="262"/>
      <c r="Q511" s="58">
        <f>Q514+Q516+Q512</f>
        <v>9904.7000000000007</v>
      </c>
      <c r="R511" s="291"/>
      <c r="S511" s="58">
        <f t="shared" ref="S511:T511" si="149">S514+S516+S512</f>
        <v>8809.9</v>
      </c>
      <c r="T511" s="58">
        <f t="shared" si="149"/>
        <v>8809.9</v>
      </c>
      <c r="U511" s="8"/>
    </row>
    <row r="512" spans="1:21" s="3" customFormat="1" ht="106.5" customHeight="1">
      <c r="A512" s="27"/>
      <c r="B512" s="10"/>
      <c r="C512" s="62"/>
      <c r="D512" s="45"/>
      <c r="E512" s="13"/>
      <c r="F512" s="46"/>
      <c r="G512" s="46"/>
      <c r="H512" s="47"/>
      <c r="I512" s="446" t="s">
        <v>634</v>
      </c>
      <c r="J512" s="445"/>
      <c r="K512" s="183" t="s">
        <v>639</v>
      </c>
      <c r="L512" s="59"/>
      <c r="M512" s="260"/>
      <c r="N512" s="261"/>
      <c r="O512" s="261"/>
      <c r="P512" s="262"/>
      <c r="Q512" s="58">
        <f>Q513</f>
        <v>2827.3</v>
      </c>
      <c r="R512" s="291"/>
      <c r="S512" s="58">
        <f t="shared" ref="S512:T512" si="150">S513</f>
        <v>0</v>
      </c>
      <c r="T512" s="58">
        <f t="shared" si="150"/>
        <v>0</v>
      </c>
      <c r="U512" s="8"/>
    </row>
    <row r="513" spans="1:21" s="3" customFormat="1" ht="56.25" customHeight="1">
      <c r="A513" s="27"/>
      <c r="B513" s="10"/>
      <c r="C513" s="62"/>
      <c r="D513" s="45"/>
      <c r="E513" s="13"/>
      <c r="F513" s="46"/>
      <c r="G513" s="46"/>
      <c r="H513" s="47"/>
      <c r="I513" s="160" t="s">
        <v>275</v>
      </c>
      <c r="J513" s="445"/>
      <c r="K513" s="183" t="s">
        <v>639</v>
      </c>
      <c r="L513" s="59"/>
      <c r="M513" s="97">
        <v>255</v>
      </c>
      <c r="N513" s="98">
        <v>4</v>
      </c>
      <c r="O513" s="98">
        <v>9</v>
      </c>
      <c r="P513" s="99">
        <v>540</v>
      </c>
      <c r="Q513" s="58">
        <v>2827.3</v>
      </c>
      <c r="R513" s="291"/>
      <c r="S513" s="58">
        <v>0</v>
      </c>
      <c r="T513" s="58">
        <v>0</v>
      </c>
      <c r="U513" s="8"/>
    </row>
    <row r="514" spans="1:21" s="3" customFormat="1" ht="86.25" customHeight="1">
      <c r="A514" s="27"/>
      <c r="B514" s="10"/>
      <c r="C514" s="62"/>
      <c r="D514" s="45"/>
      <c r="E514" s="13"/>
      <c r="F514" s="46"/>
      <c r="G514" s="46"/>
      <c r="H514" s="47"/>
      <c r="I514" s="204" t="s">
        <v>414</v>
      </c>
      <c r="J514" s="157"/>
      <c r="K514" s="141" t="s">
        <v>431</v>
      </c>
      <c r="L514" s="24"/>
      <c r="M514" s="97"/>
      <c r="N514" s="98"/>
      <c r="O514" s="98"/>
      <c r="P514" s="99"/>
      <c r="Q514" s="17">
        <f>Q515</f>
        <v>6890.7</v>
      </c>
      <c r="R514" s="305"/>
      <c r="S514" s="17">
        <f t="shared" ref="S514:T514" si="151">S515</f>
        <v>7469.9</v>
      </c>
      <c r="T514" s="17">
        <f t="shared" si="151"/>
        <v>7469.9</v>
      </c>
      <c r="U514" s="8"/>
    </row>
    <row r="515" spans="1:21" s="3" customFormat="1" ht="37.5" customHeight="1">
      <c r="A515" s="27"/>
      <c r="B515" s="10"/>
      <c r="C515" s="54"/>
      <c r="D515" s="45"/>
      <c r="E515" s="13"/>
      <c r="F515" s="46"/>
      <c r="G515" s="46"/>
      <c r="H515" s="47"/>
      <c r="I515" s="191" t="s">
        <v>275</v>
      </c>
      <c r="J515" s="157"/>
      <c r="K515" s="141" t="s">
        <v>431</v>
      </c>
      <c r="L515" s="24"/>
      <c r="M515" s="97">
        <v>255</v>
      </c>
      <c r="N515" s="98">
        <v>4</v>
      </c>
      <c r="O515" s="98">
        <v>9</v>
      </c>
      <c r="P515" s="99">
        <v>540</v>
      </c>
      <c r="Q515" s="17">
        <v>6890.7</v>
      </c>
      <c r="R515" s="305"/>
      <c r="S515" s="17">
        <v>7469.9</v>
      </c>
      <c r="T515" s="17">
        <v>7469.9</v>
      </c>
      <c r="U515" s="8"/>
    </row>
    <row r="516" spans="1:21" s="3" customFormat="1" ht="37.5" customHeight="1">
      <c r="A516" s="27"/>
      <c r="B516" s="10"/>
      <c r="C516" s="62"/>
      <c r="D516" s="45"/>
      <c r="E516" s="13"/>
      <c r="F516" s="46"/>
      <c r="G516" s="46"/>
      <c r="H516" s="47"/>
      <c r="I516" s="204" t="s">
        <v>432</v>
      </c>
      <c r="J516" s="346"/>
      <c r="K516" s="183" t="s">
        <v>433</v>
      </c>
      <c r="L516" s="59"/>
      <c r="M516" s="106"/>
      <c r="N516" s="107"/>
      <c r="O516" s="107"/>
      <c r="P516" s="108"/>
      <c r="Q516" s="58">
        <f>Q517</f>
        <v>186.7</v>
      </c>
      <c r="R516" s="58">
        <f t="shared" ref="R516:T516" si="152">R517</f>
        <v>0</v>
      </c>
      <c r="S516" s="58">
        <f t="shared" si="152"/>
        <v>1340</v>
      </c>
      <c r="T516" s="58">
        <f t="shared" si="152"/>
        <v>1340</v>
      </c>
      <c r="U516" s="8"/>
    </row>
    <row r="517" spans="1:21" s="3" customFormat="1" ht="37.5" customHeight="1">
      <c r="A517" s="27"/>
      <c r="B517" s="10"/>
      <c r="C517" s="62"/>
      <c r="D517" s="45"/>
      <c r="E517" s="13"/>
      <c r="F517" s="46"/>
      <c r="G517" s="46"/>
      <c r="H517" s="47"/>
      <c r="I517" s="23" t="s">
        <v>69</v>
      </c>
      <c r="J517" s="157"/>
      <c r="K517" s="141" t="s">
        <v>433</v>
      </c>
      <c r="L517" s="24"/>
      <c r="M517" s="97">
        <v>251</v>
      </c>
      <c r="N517" s="98">
        <v>4</v>
      </c>
      <c r="O517" s="98">
        <v>9</v>
      </c>
      <c r="P517" s="99">
        <v>240</v>
      </c>
      <c r="Q517" s="17">
        <v>186.7</v>
      </c>
      <c r="R517" s="292"/>
      <c r="S517" s="17">
        <v>1340</v>
      </c>
      <c r="T517" s="17">
        <v>1340</v>
      </c>
      <c r="U517" s="8"/>
    </row>
    <row r="518" spans="1:21" s="3" customFormat="1" ht="69.75" customHeight="1">
      <c r="A518" s="27"/>
      <c r="B518" s="10"/>
      <c r="C518" s="62"/>
      <c r="D518" s="45"/>
      <c r="E518" s="13"/>
      <c r="F518" s="46"/>
      <c r="G518" s="46"/>
      <c r="H518" s="47"/>
      <c r="I518" s="462" t="s">
        <v>652</v>
      </c>
      <c r="J518" s="460"/>
      <c r="K518" s="463" t="s">
        <v>654</v>
      </c>
      <c r="L518" s="24"/>
      <c r="M518" s="97"/>
      <c r="N518" s="98"/>
      <c r="O518" s="98"/>
      <c r="P518" s="99"/>
      <c r="Q518" s="17">
        <f>Q519</f>
        <v>25</v>
      </c>
      <c r="R518" s="292"/>
      <c r="S518" s="17">
        <f t="shared" ref="S518:T519" si="153">S519</f>
        <v>0</v>
      </c>
      <c r="T518" s="17">
        <f t="shared" si="153"/>
        <v>0</v>
      </c>
      <c r="U518" s="8"/>
    </row>
    <row r="519" spans="1:21" s="3" customFormat="1" ht="112.5" customHeight="1">
      <c r="A519" s="27"/>
      <c r="B519" s="10"/>
      <c r="C519" s="62"/>
      <c r="D519" s="45"/>
      <c r="E519" s="13"/>
      <c r="F519" s="46"/>
      <c r="G519" s="46"/>
      <c r="H519" s="47"/>
      <c r="I519" s="459" t="s">
        <v>653</v>
      </c>
      <c r="J519" s="460"/>
      <c r="K519" s="463" t="s">
        <v>655</v>
      </c>
      <c r="L519" s="24"/>
      <c r="M519" s="97"/>
      <c r="N519" s="98"/>
      <c r="O519" s="98"/>
      <c r="P519" s="99"/>
      <c r="Q519" s="17">
        <f>Q520</f>
        <v>25</v>
      </c>
      <c r="R519" s="292"/>
      <c r="S519" s="17">
        <f t="shared" si="153"/>
        <v>0</v>
      </c>
      <c r="T519" s="17">
        <f t="shared" si="153"/>
        <v>0</v>
      </c>
      <c r="U519" s="8"/>
    </row>
    <row r="520" spans="1:21" s="3" customFormat="1" ht="37.5" customHeight="1">
      <c r="A520" s="27"/>
      <c r="B520" s="10"/>
      <c r="C520" s="62"/>
      <c r="D520" s="45"/>
      <c r="E520" s="13"/>
      <c r="F520" s="46"/>
      <c r="G520" s="46"/>
      <c r="H520" s="47"/>
      <c r="I520" s="464" t="s">
        <v>275</v>
      </c>
      <c r="J520" s="460"/>
      <c r="K520" s="463" t="s">
        <v>655</v>
      </c>
      <c r="L520" s="24"/>
      <c r="M520" s="97">
        <v>255</v>
      </c>
      <c r="N520" s="98">
        <v>4</v>
      </c>
      <c r="O520" s="98">
        <v>9</v>
      </c>
      <c r="P520" s="99">
        <v>540</v>
      </c>
      <c r="Q520" s="17">
        <v>25</v>
      </c>
      <c r="R520" s="292"/>
      <c r="S520" s="17">
        <v>0</v>
      </c>
      <c r="T520" s="17">
        <v>0</v>
      </c>
      <c r="U520" s="8"/>
    </row>
    <row r="521" spans="1:21" s="3" customFormat="1" ht="60" customHeight="1">
      <c r="A521" s="27"/>
      <c r="B521" s="10"/>
      <c r="C521" s="62"/>
      <c r="D521" s="45"/>
      <c r="E521" s="13"/>
      <c r="F521" s="46"/>
      <c r="G521" s="46"/>
      <c r="H521" s="47"/>
      <c r="I521" s="347" t="s">
        <v>426</v>
      </c>
      <c r="J521" s="79"/>
      <c r="K521" s="167" t="s">
        <v>288</v>
      </c>
      <c r="L521" s="59"/>
      <c r="M521" s="106"/>
      <c r="N521" s="107"/>
      <c r="O521" s="107"/>
      <c r="P521" s="108"/>
      <c r="Q521" s="58">
        <f>Q522</f>
        <v>160.5</v>
      </c>
      <c r="R521" s="291"/>
      <c r="S521" s="58">
        <f>S522</f>
        <v>162</v>
      </c>
      <c r="T521" s="58">
        <f>T522</f>
        <v>392</v>
      </c>
      <c r="U521" s="8"/>
    </row>
    <row r="522" spans="1:21" s="3" customFormat="1" ht="42" customHeight="1">
      <c r="A522" s="27"/>
      <c r="B522" s="10"/>
      <c r="C522" s="62"/>
      <c r="D522" s="45"/>
      <c r="E522" s="13"/>
      <c r="F522" s="46"/>
      <c r="G522" s="46"/>
      <c r="H522" s="47"/>
      <c r="I522" s="161" t="s">
        <v>287</v>
      </c>
      <c r="J522" s="157"/>
      <c r="K522" s="141" t="s">
        <v>289</v>
      </c>
      <c r="L522" s="24"/>
      <c r="M522" s="97"/>
      <c r="N522" s="98"/>
      <c r="O522" s="98"/>
      <c r="P522" s="99"/>
      <c r="Q522" s="17">
        <f>Q523+Q524+Q525+Q526</f>
        <v>160.5</v>
      </c>
      <c r="R522" s="292"/>
      <c r="S522" s="17">
        <f t="shared" ref="S522:T522" si="154">S523+S524+S525+S526</f>
        <v>162</v>
      </c>
      <c r="T522" s="17">
        <f t="shared" si="154"/>
        <v>392</v>
      </c>
      <c r="U522" s="8"/>
    </row>
    <row r="523" spans="1:21" s="3" customFormat="1" ht="42" customHeight="1">
      <c r="A523" s="27"/>
      <c r="B523" s="10"/>
      <c r="C523" s="62"/>
      <c r="D523" s="45"/>
      <c r="E523" s="13"/>
      <c r="F523" s="46"/>
      <c r="G523" s="46"/>
      <c r="H523" s="47"/>
      <c r="I523" s="448" t="s">
        <v>372</v>
      </c>
      <c r="J523" s="445"/>
      <c r="K523" s="183" t="s">
        <v>289</v>
      </c>
      <c r="L523" s="24"/>
      <c r="M523" s="97">
        <v>256</v>
      </c>
      <c r="N523" s="98">
        <v>5</v>
      </c>
      <c r="O523" s="98">
        <v>2</v>
      </c>
      <c r="P523" s="99">
        <v>622</v>
      </c>
      <c r="Q523" s="17">
        <v>80.7</v>
      </c>
      <c r="R523" s="359"/>
      <c r="S523" s="17">
        <v>100</v>
      </c>
      <c r="T523" s="17">
        <v>190</v>
      </c>
      <c r="U523" s="8"/>
    </row>
    <row r="524" spans="1:21" s="3" customFormat="1" ht="62.25" customHeight="1">
      <c r="A524" s="27"/>
      <c r="B524" s="10"/>
      <c r="C524" s="54"/>
      <c r="D524" s="45"/>
      <c r="E524" s="13"/>
      <c r="F524" s="46"/>
      <c r="G524" s="46"/>
      <c r="H524" s="47"/>
      <c r="I524" s="448" t="s">
        <v>372</v>
      </c>
      <c r="J524" s="445"/>
      <c r="K524" s="183" t="s">
        <v>289</v>
      </c>
      <c r="L524" s="24"/>
      <c r="M524" s="97">
        <v>275</v>
      </c>
      <c r="N524" s="98">
        <v>5</v>
      </c>
      <c r="O524" s="98">
        <v>2</v>
      </c>
      <c r="P524" s="99">
        <v>622</v>
      </c>
      <c r="Q524" s="17">
        <v>33.799999999999997</v>
      </c>
      <c r="R524" s="359"/>
      <c r="S524" s="17">
        <v>2</v>
      </c>
      <c r="T524" s="17">
        <v>0</v>
      </c>
      <c r="U524" s="8"/>
    </row>
    <row r="525" spans="1:21" s="3" customFormat="1" ht="27.75" customHeight="1">
      <c r="A525" s="27"/>
      <c r="B525" s="10"/>
      <c r="C525" s="62"/>
      <c r="D525" s="45"/>
      <c r="E525" s="13"/>
      <c r="F525" s="46"/>
      <c r="G525" s="46"/>
      <c r="H525" s="47"/>
      <c r="I525" s="162" t="s">
        <v>96</v>
      </c>
      <c r="J525" s="157"/>
      <c r="K525" s="141" t="s">
        <v>289</v>
      </c>
      <c r="L525" s="24"/>
      <c r="M525" s="97">
        <v>275</v>
      </c>
      <c r="N525" s="98">
        <v>5</v>
      </c>
      <c r="O525" s="98">
        <v>2</v>
      </c>
      <c r="P525" s="99">
        <v>612</v>
      </c>
      <c r="Q525" s="17">
        <v>44.8</v>
      </c>
      <c r="R525" s="292"/>
      <c r="S525" s="17">
        <v>60</v>
      </c>
      <c r="T525" s="17">
        <v>202</v>
      </c>
    </row>
    <row r="526" spans="1:21" s="3" customFormat="1" ht="27.75" customHeight="1">
      <c r="A526" s="27"/>
      <c r="B526" s="10"/>
      <c r="C526" s="62"/>
      <c r="D526" s="45"/>
      <c r="E526" s="13"/>
      <c r="F526" s="46"/>
      <c r="G526" s="46"/>
      <c r="H526" s="47"/>
      <c r="I526" s="165" t="s">
        <v>69</v>
      </c>
      <c r="J526" s="357"/>
      <c r="K526" s="141" t="s">
        <v>289</v>
      </c>
      <c r="L526" s="24"/>
      <c r="M526" s="97">
        <v>275</v>
      </c>
      <c r="N526" s="98">
        <v>5</v>
      </c>
      <c r="O526" s="98">
        <v>2</v>
      </c>
      <c r="P526" s="99">
        <v>240</v>
      </c>
      <c r="Q526" s="17">
        <v>1.2</v>
      </c>
      <c r="R526" s="292"/>
      <c r="S526" s="17">
        <v>0</v>
      </c>
      <c r="T526" s="17">
        <v>0</v>
      </c>
    </row>
    <row r="527" spans="1:21" s="3" customFormat="1" ht="46.5" customHeight="1">
      <c r="A527" s="27"/>
      <c r="B527" s="10"/>
      <c r="C527" s="62"/>
      <c r="D527" s="45"/>
      <c r="E527" s="13"/>
      <c r="F527" s="46"/>
      <c r="G527" s="46"/>
      <c r="H527" s="47"/>
      <c r="I527" s="94" t="s">
        <v>290</v>
      </c>
      <c r="J527" s="159"/>
      <c r="K527" s="167" t="s">
        <v>292</v>
      </c>
      <c r="L527" s="55"/>
      <c r="M527" s="106"/>
      <c r="N527" s="107"/>
      <c r="O527" s="107"/>
      <c r="P527" s="108"/>
      <c r="Q527" s="314">
        <f>Q528</f>
        <v>27.5</v>
      </c>
      <c r="R527" s="291"/>
      <c r="S527" s="58">
        <f>S528</f>
        <v>105.6</v>
      </c>
      <c r="T527" s="58">
        <f>T528</f>
        <v>105.6</v>
      </c>
      <c r="U527" s="351"/>
    </row>
    <row r="528" spans="1:21" s="3" customFormat="1" ht="80.25" customHeight="1">
      <c r="A528" s="27"/>
      <c r="B528" s="10"/>
      <c r="C528" s="62"/>
      <c r="D528" s="45"/>
      <c r="E528" s="13"/>
      <c r="F528" s="46"/>
      <c r="G528" s="46"/>
      <c r="H528" s="47"/>
      <c r="I528" s="165" t="s">
        <v>291</v>
      </c>
      <c r="J528" s="159"/>
      <c r="K528" s="141" t="s">
        <v>293</v>
      </c>
      <c r="L528" s="105"/>
      <c r="M528" s="97"/>
      <c r="N528" s="98"/>
      <c r="O528" s="98"/>
      <c r="P528" s="99"/>
      <c r="Q528" s="315">
        <f>Q529</f>
        <v>27.5</v>
      </c>
      <c r="R528" s="292"/>
      <c r="S528" s="17">
        <f>S529</f>
        <v>105.6</v>
      </c>
      <c r="T528" s="17">
        <f>T529</f>
        <v>105.6</v>
      </c>
      <c r="U528" s="351"/>
    </row>
    <row r="529" spans="1:20" s="3" customFormat="1" ht="53.25" customHeight="1">
      <c r="A529" s="27"/>
      <c r="B529" s="10"/>
      <c r="C529" s="62"/>
      <c r="D529" s="45"/>
      <c r="E529" s="13"/>
      <c r="F529" s="46"/>
      <c r="G529" s="46"/>
      <c r="H529" s="47"/>
      <c r="I529" s="165" t="s">
        <v>69</v>
      </c>
      <c r="J529" s="159"/>
      <c r="K529" s="141" t="s">
        <v>293</v>
      </c>
      <c r="L529" s="105"/>
      <c r="M529" s="97">
        <v>251</v>
      </c>
      <c r="N529" s="98">
        <v>6</v>
      </c>
      <c r="O529" s="98">
        <v>3</v>
      </c>
      <c r="P529" s="99">
        <v>240</v>
      </c>
      <c r="Q529" s="315">
        <v>27.5</v>
      </c>
      <c r="R529" s="292"/>
      <c r="S529" s="315">
        <v>105.6</v>
      </c>
      <c r="T529" s="315">
        <v>105.6</v>
      </c>
    </row>
    <row r="530" spans="1:20" s="3" customFormat="1" ht="61.5" customHeight="1">
      <c r="A530" s="27"/>
      <c r="B530" s="10"/>
      <c r="C530" s="62"/>
      <c r="D530" s="45"/>
      <c r="E530" s="13"/>
      <c r="F530" s="46"/>
      <c r="G530" s="46"/>
      <c r="H530" s="47"/>
      <c r="I530" s="166" t="s">
        <v>632</v>
      </c>
      <c r="J530" s="159"/>
      <c r="K530" s="167" t="s">
        <v>300</v>
      </c>
      <c r="L530" s="55"/>
      <c r="M530" s="106"/>
      <c r="N530" s="107"/>
      <c r="O530" s="107"/>
      <c r="P530" s="108"/>
      <c r="Q530" s="314">
        <f>Q531</f>
        <v>253.7</v>
      </c>
      <c r="R530" s="291"/>
      <c r="S530" s="58">
        <f>S531</f>
        <v>253.7</v>
      </c>
      <c r="T530" s="58">
        <f>T531</f>
        <v>253.7</v>
      </c>
    </row>
    <row r="531" spans="1:20" s="3" customFormat="1" ht="35.25" customHeight="1">
      <c r="A531" s="27"/>
      <c r="B531" s="10"/>
      <c r="C531" s="62"/>
      <c r="D531" s="45"/>
      <c r="E531" s="13"/>
      <c r="F531" s="46"/>
      <c r="G531" s="46"/>
      <c r="H531" s="47"/>
      <c r="I531" s="161" t="s">
        <v>633</v>
      </c>
      <c r="J531" s="159"/>
      <c r="K531" s="141" t="s">
        <v>301</v>
      </c>
      <c r="L531" s="105"/>
      <c r="M531" s="97"/>
      <c r="N531" s="98"/>
      <c r="O531" s="98"/>
      <c r="P531" s="99"/>
      <c r="Q531" s="315">
        <f>Q532</f>
        <v>253.7</v>
      </c>
      <c r="R531" s="292"/>
      <c r="S531" s="17">
        <f>S532</f>
        <v>253.7</v>
      </c>
      <c r="T531" s="17">
        <f>T532</f>
        <v>253.7</v>
      </c>
    </row>
    <row r="532" spans="1:20" s="3" customFormat="1" ht="35.25" customHeight="1">
      <c r="A532" s="27"/>
      <c r="B532" s="10"/>
      <c r="C532" s="62"/>
      <c r="D532" s="45"/>
      <c r="E532" s="13"/>
      <c r="F532" s="46"/>
      <c r="G532" s="46"/>
      <c r="H532" s="47"/>
      <c r="I532" s="165" t="s">
        <v>69</v>
      </c>
      <c r="J532" s="159"/>
      <c r="K532" s="141" t="s">
        <v>301</v>
      </c>
      <c r="L532" s="105"/>
      <c r="M532" s="97">
        <v>251</v>
      </c>
      <c r="N532" s="98">
        <v>9</v>
      </c>
      <c r="O532" s="98">
        <v>7</v>
      </c>
      <c r="P532" s="99">
        <v>240</v>
      </c>
      <c r="Q532" s="315">
        <v>253.7</v>
      </c>
      <c r="R532" s="292"/>
      <c r="S532" s="315">
        <v>253.7</v>
      </c>
      <c r="T532" s="315">
        <v>253.7</v>
      </c>
    </row>
    <row r="533" spans="1:20" s="3" customFormat="1" ht="35.25" customHeight="1">
      <c r="A533" s="27"/>
      <c r="B533" s="10"/>
      <c r="C533" s="62"/>
      <c r="D533" s="45"/>
      <c r="E533" s="13"/>
      <c r="F533" s="46"/>
      <c r="G533" s="46"/>
      <c r="H533" s="47"/>
      <c r="I533" s="87" t="s">
        <v>419</v>
      </c>
      <c r="J533" s="311"/>
      <c r="K533" s="141" t="s">
        <v>420</v>
      </c>
      <c r="L533" s="312"/>
      <c r="M533" s="176"/>
      <c r="N533" s="177"/>
      <c r="O533" s="177"/>
      <c r="P533" s="178"/>
      <c r="Q533" s="345">
        <f>Q536+Q534</f>
        <v>6951.3</v>
      </c>
      <c r="R533" s="292"/>
      <c r="S533" s="345">
        <f t="shared" ref="S533:T533" si="155">S536+S534</f>
        <v>0</v>
      </c>
      <c r="T533" s="345">
        <f t="shared" si="155"/>
        <v>0</v>
      </c>
    </row>
    <row r="534" spans="1:20" s="3" customFormat="1" ht="35.25" customHeight="1">
      <c r="A534" s="27"/>
      <c r="B534" s="10"/>
      <c r="C534" s="62"/>
      <c r="D534" s="45"/>
      <c r="E534" s="13"/>
      <c r="F534" s="46"/>
      <c r="G534" s="46"/>
      <c r="H534" s="47"/>
      <c r="I534" s="223" t="s">
        <v>668</v>
      </c>
      <c r="J534" s="311"/>
      <c r="K534" s="183" t="s">
        <v>669</v>
      </c>
      <c r="L534" s="312"/>
      <c r="M534" s="176"/>
      <c r="N534" s="177"/>
      <c r="O534" s="177"/>
      <c r="P534" s="178"/>
      <c r="Q534" s="345">
        <f>Q535</f>
        <v>310.2</v>
      </c>
      <c r="R534" s="292"/>
      <c r="S534" s="345">
        <f t="shared" ref="S534:T534" si="156">S535</f>
        <v>0</v>
      </c>
      <c r="T534" s="345">
        <f t="shared" si="156"/>
        <v>0</v>
      </c>
    </row>
    <row r="535" spans="1:20" s="3" customFormat="1" ht="35.25" customHeight="1">
      <c r="A535" s="27"/>
      <c r="B535" s="10"/>
      <c r="C535" s="62"/>
      <c r="D535" s="45"/>
      <c r="E535" s="13"/>
      <c r="F535" s="46"/>
      <c r="G535" s="46"/>
      <c r="H535" s="47"/>
      <c r="I535" s="23" t="s">
        <v>69</v>
      </c>
      <c r="J535" s="311"/>
      <c r="K535" s="183" t="s">
        <v>669</v>
      </c>
      <c r="L535" s="312"/>
      <c r="M535" s="176">
        <v>251</v>
      </c>
      <c r="N535" s="177">
        <v>5</v>
      </c>
      <c r="O535" s="177">
        <v>2</v>
      </c>
      <c r="P535" s="178">
        <v>240</v>
      </c>
      <c r="Q535" s="345">
        <v>310.2</v>
      </c>
      <c r="R535" s="292"/>
      <c r="S535" s="345">
        <v>0</v>
      </c>
      <c r="T535" s="345">
        <v>0</v>
      </c>
    </row>
    <row r="536" spans="1:20" s="3" customFormat="1" ht="35.25" customHeight="1">
      <c r="A536" s="27"/>
      <c r="B536" s="10"/>
      <c r="C536" s="62"/>
      <c r="D536" s="45"/>
      <c r="E536" s="13"/>
      <c r="F536" s="46"/>
      <c r="G536" s="46"/>
      <c r="H536" s="47"/>
      <c r="I536" s="223" t="s">
        <v>612</v>
      </c>
      <c r="J536" s="311"/>
      <c r="K536" s="180" t="s">
        <v>539</v>
      </c>
      <c r="L536" s="312"/>
      <c r="M536" s="176"/>
      <c r="N536" s="177"/>
      <c r="O536" s="177"/>
      <c r="P536" s="178"/>
      <c r="Q536" s="313">
        <f>Q537+Q538</f>
        <v>6641.1</v>
      </c>
      <c r="R536" s="359"/>
      <c r="S536" s="313">
        <f t="shared" ref="S536:T536" si="157">S537+S538</f>
        <v>0</v>
      </c>
      <c r="T536" s="313">
        <f t="shared" si="157"/>
        <v>0</v>
      </c>
    </row>
    <row r="537" spans="1:20" s="3" customFormat="1" ht="35.25" customHeight="1">
      <c r="A537" s="27"/>
      <c r="B537" s="10"/>
      <c r="C537" s="62"/>
      <c r="D537" s="45"/>
      <c r="E537" s="13"/>
      <c r="F537" s="46"/>
      <c r="G537" s="46"/>
      <c r="H537" s="47"/>
      <c r="I537" s="23" t="s">
        <v>69</v>
      </c>
      <c r="J537" s="311"/>
      <c r="K537" s="180" t="s">
        <v>539</v>
      </c>
      <c r="L537" s="312"/>
      <c r="M537" s="176">
        <v>251</v>
      </c>
      <c r="N537" s="177">
        <v>5</v>
      </c>
      <c r="O537" s="177">
        <v>2</v>
      </c>
      <c r="P537" s="178">
        <v>240</v>
      </c>
      <c r="Q537" s="313">
        <v>1784.9</v>
      </c>
      <c r="R537" s="359"/>
      <c r="S537" s="313">
        <v>0</v>
      </c>
      <c r="T537" s="313">
        <v>0</v>
      </c>
    </row>
    <row r="538" spans="1:20" s="3" customFormat="1" ht="35.25" customHeight="1">
      <c r="A538" s="27"/>
      <c r="B538" s="10"/>
      <c r="C538" s="62"/>
      <c r="D538" s="45"/>
      <c r="E538" s="13"/>
      <c r="F538" s="46"/>
      <c r="G538" s="46"/>
      <c r="H538" s="47"/>
      <c r="I538" s="23" t="s">
        <v>67</v>
      </c>
      <c r="J538" s="311"/>
      <c r="K538" s="180" t="s">
        <v>539</v>
      </c>
      <c r="L538" s="312"/>
      <c r="M538" s="176">
        <v>251</v>
      </c>
      <c r="N538" s="177">
        <v>5</v>
      </c>
      <c r="O538" s="177">
        <v>2</v>
      </c>
      <c r="P538" s="178">
        <v>410</v>
      </c>
      <c r="Q538" s="313">
        <v>4856.2</v>
      </c>
      <c r="R538" s="359"/>
      <c r="S538" s="313">
        <v>0</v>
      </c>
      <c r="T538" s="313">
        <v>0</v>
      </c>
    </row>
    <row r="539" spans="1:20" s="3" customFormat="1" ht="35.25" customHeight="1">
      <c r="A539" s="27"/>
      <c r="B539" s="10"/>
      <c r="C539" s="62"/>
      <c r="D539" s="45"/>
      <c r="E539" s="13"/>
      <c r="F539" s="46"/>
      <c r="G539" s="46"/>
      <c r="H539" s="47"/>
      <c r="I539" s="87" t="s">
        <v>468</v>
      </c>
      <c r="J539" s="311"/>
      <c r="K539" s="183" t="s">
        <v>641</v>
      </c>
      <c r="L539" s="312"/>
      <c r="M539" s="176"/>
      <c r="N539" s="177"/>
      <c r="O539" s="177"/>
      <c r="P539" s="178"/>
      <c r="Q539" s="313">
        <f>Q540</f>
        <v>0</v>
      </c>
      <c r="R539" s="359"/>
      <c r="S539" s="313">
        <f t="shared" ref="S539:T539" si="158">S540</f>
        <v>83580.600000000006</v>
      </c>
      <c r="T539" s="313">
        <f t="shared" si="158"/>
        <v>0</v>
      </c>
    </row>
    <row r="540" spans="1:20" s="3" customFormat="1" ht="35.25" customHeight="1">
      <c r="A540" s="27"/>
      <c r="B540" s="10"/>
      <c r="C540" s="62"/>
      <c r="D540" s="45"/>
      <c r="E540" s="13"/>
      <c r="F540" s="46"/>
      <c r="G540" s="46"/>
      <c r="H540" s="47"/>
      <c r="I540" s="223" t="s">
        <v>469</v>
      </c>
      <c r="J540" s="311"/>
      <c r="K540" s="183" t="s">
        <v>642</v>
      </c>
      <c r="L540" s="312"/>
      <c r="M540" s="176"/>
      <c r="N540" s="177"/>
      <c r="O540" s="177"/>
      <c r="P540" s="178"/>
      <c r="Q540" s="313">
        <f>Q541</f>
        <v>0</v>
      </c>
      <c r="R540" s="359"/>
      <c r="S540" s="313">
        <f t="shared" ref="S540:T540" si="159">S541</f>
        <v>83580.600000000006</v>
      </c>
      <c r="T540" s="313">
        <f t="shared" si="159"/>
        <v>0</v>
      </c>
    </row>
    <row r="541" spans="1:20" s="3" customFormat="1" ht="35.25" customHeight="1">
      <c r="A541" s="27"/>
      <c r="B541" s="10"/>
      <c r="C541" s="62"/>
      <c r="D541" s="45"/>
      <c r="E541" s="13"/>
      <c r="F541" s="46"/>
      <c r="G541" s="46"/>
      <c r="H541" s="47"/>
      <c r="I541" s="23" t="s">
        <v>67</v>
      </c>
      <c r="J541" s="311"/>
      <c r="K541" s="183" t="s">
        <v>642</v>
      </c>
      <c r="L541" s="312"/>
      <c r="M541" s="176">
        <v>251</v>
      </c>
      <c r="N541" s="177">
        <v>5</v>
      </c>
      <c r="O541" s="177">
        <v>2</v>
      </c>
      <c r="P541" s="178">
        <v>410</v>
      </c>
      <c r="Q541" s="345">
        <v>0</v>
      </c>
      <c r="R541" s="292"/>
      <c r="S541" s="313">
        <v>83580.600000000006</v>
      </c>
      <c r="T541" s="313">
        <v>0</v>
      </c>
    </row>
    <row r="542" spans="1:20" s="3" customFormat="1" ht="35.25" customHeight="1">
      <c r="A542" s="27"/>
      <c r="B542" s="10"/>
      <c r="C542" s="62"/>
      <c r="D542" s="45"/>
      <c r="E542" s="13"/>
      <c r="F542" s="46"/>
      <c r="G542" s="46"/>
      <c r="H542" s="47"/>
      <c r="I542" s="87" t="s">
        <v>356</v>
      </c>
      <c r="J542" s="311"/>
      <c r="K542" s="141" t="s">
        <v>358</v>
      </c>
      <c r="L542" s="312"/>
      <c r="M542" s="176"/>
      <c r="N542" s="177"/>
      <c r="O542" s="177"/>
      <c r="P542" s="178"/>
      <c r="Q542" s="313">
        <f>Q543</f>
        <v>331.2</v>
      </c>
      <c r="R542" s="292"/>
      <c r="S542" s="313">
        <f t="shared" ref="S542:T543" si="160">S543</f>
        <v>0</v>
      </c>
      <c r="T542" s="313">
        <f t="shared" si="160"/>
        <v>1580</v>
      </c>
    </row>
    <row r="543" spans="1:20" s="3" customFormat="1" ht="35.25" customHeight="1">
      <c r="A543" s="27"/>
      <c r="B543" s="10"/>
      <c r="C543" s="62"/>
      <c r="D543" s="45"/>
      <c r="E543" s="13"/>
      <c r="F543" s="46"/>
      <c r="G543" s="46"/>
      <c r="H543" s="47"/>
      <c r="I543" s="223" t="s">
        <v>357</v>
      </c>
      <c r="J543" s="311"/>
      <c r="K543" s="141" t="s">
        <v>359</v>
      </c>
      <c r="L543" s="312"/>
      <c r="M543" s="176"/>
      <c r="N543" s="177"/>
      <c r="O543" s="177"/>
      <c r="P543" s="178"/>
      <c r="Q543" s="313">
        <f>Q544</f>
        <v>331.2</v>
      </c>
      <c r="R543" s="292"/>
      <c r="S543" s="313">
        <f t="shared" si="160"/>
        <v>0</v>
      </c>
      <c r="T543" s="313">
        <f t="shared" si="160"/>
        <v>1580</v>
      </c>
    </row>
    <row r="544" spans="1:20" s="3" customFormat="1" ht="35.25" customHeight="1">
      <c r="A544" s="27"/>
      <c r="B544" s="10"/>
      <c r="C544" s="62"/>
      <c r="D544" s="45"/>
      <c r="E544" s="13"/>
      <c r="F544" s="46"/>
      <c r="G544" s="46"/>
      <c r="H544" s="47"/>
      <c r="I544" s="23" t="s">
        <v>69</v>
      </c>
      <c r="J544" s="311"/>
      <c r="K544" s="141" t="s">
        <v>359</v>
      </c>
      <c r="L544" s="312"/>
      <c r="M544" s="176">
        <v>251</v>
      </c>
      <c r="N544" s="177">
        <v>5</v>
      </c>
      <c r="O544" s="177">
        <v>2</v>
      </c>
      <c r="P544" s="178">
        <v>240</v>
      </c>
      <c r="Q544" s="313">
        <v>331.2</v>
      </c>
      <c r="R544" s="292"/>
      <c r="S544" s="313">
        <v>0</v>
      </c>
      <c r="T544" s="313">
        <v>1580</v>
      </c>
    </row>
    <row r="545" spans="1:20" s="3" customFormat="1" ht="35.25" customHeight="1">
      <c r="A545" s="27"/>
      <c r="B545" s="10"/>
      <c r="C545" s="62"/>
      <c r="D545" s="45"/>
      <c r="E545" s="13"/>
      <c r="F545" s="46"/>
      <c r="G545" s="46"/>
      <c r="H545" s="47"/>
      <c r="I545" s="334" t="s">
        <v>398</v>
      </c>
      <c r="J545" s="311"/>
      <c r="K545" s="142" t="s">
        <v>400</v>
      </c>
      <c r="L545" s="312"/>
      <c r="M545" s="176"/>
      <c r="N545" s="177"/>
      <c r="O545" s="177"/>
      <c r="P545" s="178"/>
      <c r="Q545" s="313">
        <f>Q546</f>
        <v>2513.4</v>
      </c>
      <c r="R545" s="292"/>
      <c r="S545" s="313">
        <f t="shared" ref="S545:T545" si="161">S546</f>
        <v>341</v>
      </c>
      <c r="T545" s="313">
        <f t="shared" si="161"/>
        <v>364.5</v>
      </c>
    </row>
    <row r="546" spans="1:20" s="3" customFormat="1" ht="35.25" customHeight="1">
      <c r="A546" s="27"/>
      <c r="B546" s="10"/>
      <c r="C546" s="62"/>
      <c r="D546" s="45"/>
      <c r="E546" s="13"/>
      <c r="F546" s="46"/>
      <c r="G546" s="46"/>
      <c r="H546" s="47"/>
      <c r="I546" s="223" t="s">
        <v>399</v>
      </c>
      <c r="J546" s="311"/>
      <c r="K546" s="131" t="s">
        <v>401</v>
      </c>
      <c r="L546" s="312"/>
      <c r="M546" s="176"/>
      <c r="N546" s="177"/>
      <c r="O546" s="177"/>
      <c r="P546" s="178"/>
      <c r="Q546" s="313">
        <f>Q547</f>
        <v>2513.4</v>
      </c>
      <c r="R546" s="292"/>
      <c r="S546" s="313">
        <f t="shared" ref="S546:T546" si="162">S547</f>
        <v>341</v>
      </c>
      <c r="T546" s="313">
        <f t="shared" si="162"/>
        <v>364.5</v>
      </c>
    </row>
    <row r="547" spans="1:20" s="3" customFormat="1" ht="27.75" customHeight="1">
      <c r="A547" s="27"/>
      <c r="B547" s="10"/>
      <c r="C547" s="62"/>
      <c r="D547" s="45"/>
      <c r="E547" s="13"/>
      <c r="F547" s="46"/>
      <c r="G547" s="46"/>
      <c r="H547" s="47"/>
      <c r="I547" s="335" t="s">
        <v>275</v>
      </c>
      <c r="J547" s="311"/>
      <c r="K547" s="131" t="s">
        <v>401</v>
      </c>
      <c r="L547" s="312"/>
      <c r="M547" s="176">
        <v>255</v>
      </c>
      <c r="N547" s="177">
        <v>5</v>
      </c>
      <c r="O547" s="177">
        <v>2</v>
      </c>
      <c r="P547" s="178">
        <v>540</v>
      </c>
      <c r="Q547" s="313">
        <v>2513.4</v>
      </c>
      <c r="R547" s="292"/>
      <c r="S547" s="313">
        <v>341</v>
      </c>
      <c r="T547" s="313">
        <v>364.5</v>
      </c>
    </row>
    <row r="548" spans="1:20" s="3" customFormat="1" ht="60" customHeight="1">
      <c r="A548" s="27"/>
      <c r="B548" s="10"/>
      <c r="C548" s="62"/>
      <c r="D548" s="45"/>
      <c r="E548" s="13"/>
      <c r="F548" s="46"/>
      <c r="G548" s="46"/>
      <c r="H548" s="47"/>
      <c r="I548" s="87" t="s">
        <v>590</v>
      </c>
      <c r="J548" s="311"/>
      <c r="K548" s="236" t="s">
        <v>588</v>
      </c>
      <c r="L548" s="312"/>
      <c r="M548" s="176"/>
      <c r="N548" s="177"/>
      <c r="O548" s="177"/>
      <c r="P548" s="178"/>
      <c r="Q548" s="313">
        <f>Q549</f>
        <v>2745.4</v>
      </c>
      <c r="R548" s="292"/>
      <c r="S548" s="313">
        <f t="shared" ref="S548:T549" si="163">S549</f>
        <v>3768.8</v>
      </c>
      <c r="T548" s="313">
        <f t="shared" si="163"/>
        <v>169.9</v>
      </c>
    </row>
    <row r="549" spans="1:20" s="3" customFormat="1" ht="35.25" customHeight="1">
      <c r="A549" s="27"/>
      <c r="B549" s="10"/>
      <c r="C549" s="62"/>
      <c r="D549" s="45"/>
      <c r="E549" s="13"/>
      <c r="F549" s="46"/>
      <c r="G549" s="46"/>
      <c r="H549" s="47"/>
      <c r="I549" s="223" t="s">
        <v>591</v>
      </c>
      <c r="J549" s="311"/>
      <c r="K549" s="209" t="s">
        <v>589</v>
      </c>
      <c r="L549" s="312"/>
      <c r="M549" s="176"/>
      <c r="N549" s="177"/>
      <c r="O549" s="177"/>
      <c r="P549" s="178"/>
      <c r="Q549" s="313">
        <f>Q550</f>
        <v>2745.4</v>
      </c>
      <c r="R549" s="292"/>
      <c r="S549" s="313">
        <f t="shared" si="163"/>
        <v>3768.8</v>
      </c>
      <c r="T549" s="313">
        <f t="shared" si="163"/>
        <v>169.9</v>
      </c>
    </row>
    <row r="550" spans="1:20" s="3" customFormat="1" ht="56.25" customHeight="1">
      <c r="A550" s="27"/>
      <c r="B550" s="10"/>
      <c r="C550" s="62"/>
      <c r="D550" s="45"/>
      <c r="E550" s="13"/>
      <c r="F550" s="46"/>
      <c r="G550" s="46"/>
      <c r="H550" s="47"/>
      <c r="I550" s="165" t="s">
        <v>69</v>
      </c>
      <c r="J550" s="311"/>
      <c r="K550" s="209" t="s">
        <v>589</v>
      </c>
      <c r="L550" s="312"/>
      <c r="M550" s="176">
        <v>251</v>
      </c>
      <c r="N550" s="177">
        <v>4</v>
      </c>
      <c r="O550" s="177">
        <v>8</v>
      </c>
      <c r="P550" s="178">
        <v>240</v>
      </c>
      <c r="Q550" s="313">
        <v>2745.4</v>
      </c>
      <c r="R550" s="292"/>
      <c r="S550" s="313">
        <v>3768.8</v>
      </c>
      <c r="T550" s="313">
        <v>169.9</v>
      </c>
    </row>
    <row r="551" spans="1:20" s="3" customFormat="1" ht="54" customHeight="1">
      <c r="A551" s="27"/>
      <c r="B551" s="10"/>
      <c r="C551" s="62"/>
      <c r="D551" s="45"/>
      <c r="E551" s="13"/>
      <c r="F551" s="46"/>
      <c r="G551" s="46"/>
      <c r="H551" s="47"/>
      <c r="I551" s="223" t="s">
        <v>598</v>
      </c>
      <c r="J551" s="311"/>
      <c r="K551" s="77" t="s">
        <v>600</v>
      </c>
      <c r="L551" s="312"/>
      <c r="M551" s="176"/>
      <c r="N551" s="200">
        <v>5</v>
      </c>
      <c r="O551" s="209" t="s">
        <v>68</v>
      </c>
      <c r="P551" s="178"/>
      <c r="Q551" s="313">
        <f>Q552</f>
        <v>0</v>
      </c>
      <c r="R551" s="292"/>
      <c r="S551" s="313">
        <f t="shared" ref="S551:T552" si="164">S552</f>
        <v>0</v>
      </c>
      <c r="T551" s="313">
        <f t="shared" si="164"/>
        <v>0</v>
      </c>
    </row>
    <row r="552" spans="1:20" s="3" customFormat="1" ht="51" customHeight="1">
      <c r="A552" s="27"/>
      <c r="B552" s="10"/>
      <c r="C552" s="62"/>
      <c r="D552" s="45"/>
      <c r="E552" s="13"/>
      <c r="F552" s="46"/>
      <c r="G552" s="46"/>
      <c r="H552" s="47"/>
      <c r="I552" s="223" t="s">
        <v>599</v>
      </c>
      <c r="J552" s="311"/>
      <c r="K552" s="77" t="s">
        <v>601</v>
      </c>
      <c r="L552" s="312"/>
      <c r="M552" s="176"/>
      <c r="N552" s="200">
        <v>5</v>
      </c>
      <c r="O552" s="209" t="s">
        <v>68</v>
      </c>
      <c r="P552" s="178"/>
      <c r="Q552" s="313">
        <f>Q553</f>
        <v>0</v>
      </c>
      <c r="R552" s="292"/>
      <c r="S552" s="313">
        <f t="shared" si="164"/>
        <v>0</v>
      </c>
      <c r="T552" s="313">
        <f t="shared" si="164"/>
        <v>0</v>
      </c>
    </row>
    <row r="553" spans="1:20" s="3" customFormat="1" ht="51" customHeight="1">
      <c r="A553" s="27"/>
      <c r="B553" s="10"/>
      <c r="C553" s="62"/>
      <c r="D553" s="45"/>
      <c r="E553" s="13"/>
      <c r="F553" s="46"/>
      <c r="G553" s="46"/>
      <c r="H553" s="47"/>
      <c r="I553" s="23" t="s">
        <v>67</v>
      </c>
      <c r="J553" s="311"/>
      <c r="K553" s="77" t="s">
        <v>601</v>
      </c>
      <c r="L553" s="312"/>
      <c r="M553" s="176">
        <v>251</v>
      </c>
      <c r="N553" s="200">
        <v>5</v>
      </c>
      <c r="O553" s="209" t="s">
        <v>68</v>
      </c>
      <c r="P553" s="178">
        <v>410</v>
      </c>
      <c r="Q553" s="313"/>
      <c r="R553" s="292"/>
      <c r="S553" s="313"/>
      <c r="T553" s="313"/>
    </row>
    <row r="554" spans="1:20" s="3" customFormat="1" ht="51" customHeight="1">
      <c r="A554" s="27"/>
      <c r="B554" s="10"/>
      <c r="C554" s="62"/>
      <c r="D554" s="45"/>
      <c r="E554" s="13"/>
      <c r="F554" s="46"/>
      <c r="G554" s="46"/>
      <c r="H554" s="47"/>
      <c r="I554" s="23" t="s">
        <v>351</v>
      </c>
      <c r="J554" s="311"/>
      <c r="K554" s="183" t="s">
        <v>352</v>
      </c>
      <c r="L554" s="312"/>
      <c r="M554" s="176"/>
      <c r="N554" s="177"/>
      <c r="O554" s="177"/>
      <c r="P554" s="178"/>
      <c r="Q554" s="313">
        <f>Q555</f>
        <v>1743.1</v>
      </c>
      <c r="R554" s="292"/>
      <c r="S554" s="313">
        <f t="shared" ref="S554:T555" si="165">S555</f>
        <v>1275.3</v>
      </c>
      <c r="T554" s="313">
        <f t="shared" si="165"/>
        <v>1347.9</v>
      </c>
    </row>
    <row r="555" spans="1:20" s="3" customFormat="1" ht="51" customHeight="1">
      <c r="A555" s="27"/>
      <c r="B555" s="10"/>
      <c r="C555" s="62"/>
      <c r="D555" s="45"/>
      <c r="E555" s="13"/>
      <c r="F555" s="46"/>
      <c r="G555" s="46"/>
      <c r="H555" s="47"/>
      <c r="I555" s="182" t="s">
        <v>470</v>
      </c>
      <c r="J555" s="311"/>
      <c r="K555" s="267" t="s">
        <v>471</v>
      </c>
      <c r="L555" s="312"/>
      <c r="M555" s="176"/>
      <c r="N555" s="177"/>
      <c r="O555" s="177"/>
      <c r="P555" s="178"/>
      <c r="Q555" s="313">
        <f>Q556</f>
        <v>1743.1</v>
      </c>
      <c r="R555" s="359"/>
      <c r="S555" s="313">
        <f t="shared" si="165"/>
        <v>1275.3</v>
      </c>
      <c r="T555" s="313">
        <f t="shared" si="165"/>
        <v>1347.9</v>
      </c>
    </row>
    <row r="556" spans="1:20" s="3" customFormat="1" ht="35.25" customHeight="1">
      <c r="A556" s="27"/>
      <c r="B556" s="10"/>
      <c r="C556" s="62"/>
      <c r="D556" s="45"/>
      <c r="E556" s="13"/>
      <c r="F556" s="46"/>
      <c r="G556" s="46"/>
      <c r="H556" s="47"/>
      <c r="I556" s="204" t="s">
        <v>428</v>
      </c>
      <c r="J556" s="311"/>
      <c r="K556" s="267" t="s">
        <v>472</v>
      </c>
      <c r="L556" s="312"/>
      <c r="M556" s="176"/>
      <c r="N556" s="177"/>
      <c r="O556" s="177"/>
      <c r="P556" s="178"/>
      <c r="Q556" s="313">
        <f>Q557</f>
        <v>1743.1</v>
      </c>
      <c r="R556" s="359"/>
      <c r="S556" s="313">
        <f t="shared" ref="S556:T556" si="166">S557</f>
        <v>1275.3</v>
      </c>
      <c r="T556" s="313">
        <f t="shared" si="166"/>
        <v>1347.9</v>
      </c>
    </row>
    <row r="557" spans="1:20" s="3" customFormat="1" ht="35.25" customHeight="1">
      <c r="A557" s="27"/>
      <c r="B557" s="10"/>
      <c r="C557" s="62"/>
      <c r="D557" s="45"/>
      <c r="E557" s="13"/>
      <c r="F557" s="46"/>
      <c r="G557" s="46"/>
      <c r="H557" s="47"/>
      <c r="I557" s="23" t="s">
        <v>69</v>
      </c>
      <c r="J557" s="311"/>
      <c r="K557" s="267" t="s">
        <v>472</v>
      </c>
      <c r="L557" s="312"/>
      <c r="M557" s="176">
        <v>251</v>
      </c>
      <c r="N557" s="177">
        <v>5</v>
      </c>
      <c r="O557" s="177">
        <v>3</v>
      </c>
      <c r="P557" s="178">
        <v>240</v>
      </c>
      <c r="Q557" s="313">
        <v>1743.1</v>
      </c>
      <c r="R557" s="292"/>
      <c r="S557" s="313">
        <v>1275.3</v>
      </c>
      <c r="T557" s="313">
        <v>1347.9</v>
      </c>
    </row>
    <row r="558" spans="1:20" s="3" customFormat="1" ht="54" customHeight="1">
      <c r="A558" s="27"/>
      <c r="B558" s="10"/>
      <c r="C558" s="62"/>
      <c r="D558" s="45"/>
      <c r="E558" s="13"/>
      <c r="F558" s="46"/>
      <c r="G558" s="46"/>
      <c r="H558" s="47"/>
      <c r="I558" s="339" t="s">
        <v>627</v>
      </c>
      <c r="J558" s="175"/>
      <c r="K558" s="438" t="s">
        <v>302</v>
      </c>
      <c r="L558" s="340"/>
      <c r="M558" s="341"/>
      <c r="N558" s="342"/>
      <c r="O558" s="342"/>
      <c r="P558" s="342"/>
      <c r="Q558" s="343">
        <f>Q565+Q596+Q559</f>
        <v>129956.1</v>
      </c>
      <c r="R558" s="292"/>
      <c r="S558" s="343">
        <f t="shared" ref="S558:T558" si="167">S565+S596+S559</f>
        <v>81430</v>
      </c>
      <c r="T558" s="343">
        <f t="shared" si="167"/>
        <v>81588.7</v>
      </c>
    </row>
    <row r="559" spans="1:20" s="3" customFormat="1" ht="35.25" customHeight="1">
      <c r="A559" s="27"/>
      <c r="B559" s="10"/>
      <c r="C559" s="62"/>
      <c r="D559" s="45"/>
      <c r="E559" s="13"/>
      <c r="F559" s="46"/>
      <c r="G559" s="46"/>
      <c r="H559" s="47"/>
      <c r="I559" s="332" t="s">
        <v>628</v>
      </c>
      <c r="J559" s="311"/>
      <c r="K559" s="326" t="s">
        <v>377</v>
      </c>
      <c r="L559" s="312"/>
      <c r="M559" s="327"/>
      <c r="N559" s="328"/>
      <c r="O559" s="328"/>
      <c r="P559" s="328"/>
      <c r="Q559" s="313">
        <f>Q560</f>
        <v>12728.5</v>
      </c>
      <c r="R559" s="305"/>
      <c r="S559" s="313">
        <f t="shared" ref="S559:T559" si="168">S560</f>
        <v>11996.4</v>
      </c>
      <c r="T559" s="313">
        <f t="shared" si="168"/>
        <v>11996.4</v>
      </c>
    </row>
    <row r="560" spans="1:20" s="3" customFormat="1" ht="38.25" customHeight="1">
      <c r="A560" s="27"/>
      <c r="B560" s="10"/>
      <c r="C560" s="62"/>
      <c r="D560" s="45"/>
      <c r="E560" s="13"/>
      <c r="F560" s="46"/>
      <c r="G560" s="46"/>
      <c r="H560" s="47"/>
      <c r="I560" s="336" t="s">
        <v>378</v>
      </c>
      <c r="J560" s="311"/>
      <c r="K560" s="348" t="s">
        <v>427</v>
      </c>
      <c r="L560" s="312"/>
      <c r="M560" s="327"/>
      <c r="N560" s="328"/>
      <c r="O560" s="328"/>
      <c r="P560" s="328"/>
      <c r="Q560" s="313">
        <f>Q561</f>
        <v>12728.5</v>
      </c>
      <c r="R560" s="305"/>
      <c r="S560" s="313">
        <f t="shared" ref="S560:T560" si="169">S561</f>
        <v>11996.4</v>
      </c>
      <c r="T560" s="313">
        <f t="shared" si="169"/>
        <v>11996.4</v>
      </c>
    </row>
    <row r="561" spans="1:20" s="3" customFormat="1" ht="38.25" customHeight="1">
      <c r="A561" s="27"/>
      <c r="B561" s="114"/>
      <c r="C561" s="323"/>
      <c r="D561" s="323"/>
      <c r="E561" s="324"/>
      <c r="F561" s="324"/>
      <c r="G561" s="324"/>
      <c r="H561" s="325"/>
      <c r="I561" s="23" t="s">
        <v>379</v>
      </c>
      <c r="J561" s="311"/>
      <c r="K561" s="326" t="s">
        <v>380</v>
      </c>
      <c r="L561" s="312"/>
      <c r="M561" s="327"/>
      <c r="N561" s="328"/>
      <c r="O561" s="328"/>
      <c r="P561" s="328"/>
      <c r="Q561" s="313">
        <f>Q562+Q563+Q564</f>
        <v>12728.5</v>
      </c>
      <c r="R561" s="305"/>
      <c r="S561" s="313">
        <f t="shared" ref="S561:T561" si="170">S562+S563+S564</f>
        <v>11996.4</v>
      </c>
      <c r="T561" s="313">
        <f t="shared" si="170"/>
        <v>11996.4</v>
      </c>
    </row>
    <row r="562" spans="1:20" s="3" customFormat="1" ht="38.25" customHeight="1">
      <c r="A562" s="27"/>
      <c r="B562" s="114"/>
      <c r="C562" s="323"/>
      <c r="D562" s="323"/>
      <c r="E562" s="324"/>
      <c r="F562" s="324"/>
      <c r="G562" s="324"/>
      <c r="H562" s="325"/>
      <c r="I562" s="223" t="s">
        <v>159</v>
      </c>
      <c r="J562" s="311"/>
      <c r="K562" s="326" t="s">
        <v>380</v>
      </c>
      <c r="L562" s="312"/>
      <c r="M562" s="327" t="s">
        <v>65</v>
      </c>
      <c r="N562" s="328" t="s">
        <v>315</v>
      </c>
      <c r="O562" s="328" t="s">
        <v>329</v>
      </c>
      <c r="P562" s="328" t="s">
        <v>160</v>
      </c>
      <c r="Q562" s="313">
        <v>11465.9</v>
      </c>
      <c r="R562" s="305"/>
      <c r="S562" s="313">
        <v>10685.6</v>
      </c>
      <c r="T562" s="313">
        <v>10685.6</v>
      </c>
    </row>
    <row r="563" spans="1:20" s="3" customFormat="1" ht="38.25" customHeight="1">
      <c r="A563" s="27"/>
      <c r="B563" s="114"/>
      <c r="C563" s="323"/>
      <c r="D563" s="323"/>
      <c r="E563" s="324"/>
      <c r="F563" s="324"/>
      <c r="G563" s="324"/>
      <c r="H563" s="325"/>
      <c r="I563" s="23" t="s">
        <v>69</v>
      </c>
      <c r="J563" s="311"/>
      <c r="K563" s="326" t="s">
        <v>380</v>
      </c>
      <c r="L563" s="312"/>
      <c r="M563" s="327" t="s">
        <v>65</v>
      </c>
      <c r="N563" s="328" t="s">
        <v>315</v>
      </c>
      <c r="O563" s="328" t="s">
        <v>329</v>
      </c>
      <c r="P563" s="328" t="s">
        <v>82</v>
      </c>
      <c r="Q563" s="313">
        <v>1259</v>
      </c>
      <c r="R563" s="305"/>
      <c r="S563" s="313">
        <v>1267.9000000000001</v>
      </c>
      <c r="T563" s="313">
        <v>1267.9000000000001</v>
      </c>
    </row>
    <row r="564" spans="1:20" s="3" customFormat="1" ht="38.25" customHeight="1">
      <c r="A564" s="27"/>
      <c r="B564" s="114"/>
      <c r="C564" s="323"/>
      <c r="D564" s="323"/>
      <c r="E564" s="324"/>
      <c r="F564" s="324"/>
      <c r="G564" s="324"/>
      <c r="H564" s="325"/>
      <c r="I564" s="23" t="s">
        <v>79</v>
      </c>
      <c r="J564" s="311"/>
      <c r="K564" s="326" t="s">
        <v>380</v>
      </c>
      <c r="L564" s="312"/>
      <c r="M564" s="327" t="s">
        <v>65</v>
      </c>
      <c r="N564" s="328" t="s">
        <v>315</v>
      </c>
      <c r="O564" s="328" t="s">
        <v>329</v>
      </c>
      <c r="P564" s="328" t="s">
        <v>83</v>
      </c>
      <c r="Q564" s="313">
        <v>3.6</v>
      </c>
      <c r="R564" s="305"/>
      <c r="S564" s="313">
        <v>42.9</v>
      </c>
      <c r="T564" s="313">
        <v>42.9</v>
      </c>
    </row>
    <row r="565" spans="1:20" s="3" customFormat="1" ht="38.25" customHeight="1">
      <c r="A565" s="27"/>
      <c r="B565" s="114"/>
      <c r="C565" s="323"/>
      <c r="D565" s="323"/>
      <c r="E565" s="324"/>
      <c r="F565" s="324"/>
      <c r="G565" s="324"/>
      <c r="H565" s="325"/>
      <c r="I565" s="90" t="s">
        <v>629</v>
      </c>
      <c r="J565" s="179"/>
      <c r="K565" s="129" t="s">
        <v>321</v>
      </c>
      <c r="L565" s="179"/>
      <c r="M565" s="327"/>
      <c r="N565" s="328"/>
      <c r="O565" s="328"/>
      <c r="P565" s="180"/>
      <c r="Q565" s="294">
        <f>Q566+Q571+Q574+Q577</f>
        <v>110104.5</v>
      </c>
      <c r="R565" s="295"/>
      <c r="S565" s="294">
        <f t="shared" ref="S565:T565" si="171">S566+S571+S574+S577</f>
        <v>61848.900000000009</v>
      </c>
      <c r="T565" s="294">
        <f t="shared" si="171"/>
        <v>62007.600000000006</v>
      </c>
    </row>
    <row r="566" spans="1:20" s="3" customFormat="1" ht="38.25" customHeight="1">
      <c r="A566" s="27"/>
      <c r="B566" s="114"/>
      <c r="C566" s="323"/>
      <c r="D566" s="323"/>
      <c r="E566" s="324"/>
      <c r="F566" s="324"/>
      <c r="G566" s="324"/>
      <c r="H566" s="325"/>
      <c r="I566" s="95" t="s">
        <v>320</v>
      </c>
      <c r="J566" s="179"/>
      <c r="K566" s="181" t="s">
        <v>322</v>
      </c>
      <c r="L566" s="179"/>
      <c r="M566" s="327"/>
      <c r="N566" s="328"/>
      <c r="O566" s="328"/>
      <c r="P566" s="267"/>
      <c r="Q566" s="296">
        <f>Q567+Q569</f>
        <v>13728.3</v>
      </c>
      <c r="R566" s="297"/>
      <c r="S566" s="296">
        <f>S567+S569</f>
        <v>14229.3</v>
      </c>
      <c r="T566" s="296">
        <f>T567+T569</f>
        <v>15011.3</v>
      </c>
    </row>
    <row r="567" spans="1:20" ht="15">
      <c r="I567" s="168" t="s">
        <v>303</v>
      </c>
      <c r="J567" s="179"/>
      <c r="K567" s="141" t="s">
        <v>323</v>
      </c>
      <c r="L567" s="179"/>
      <c r="M567" s="180"/>
      <c r="N567" s="180"/>
      <c r="O567" s="180"/>
      <c r="P567" s="180"/>
      <c r="Q567" s="294">
        <f>Q568</f>
        <v>10682.9</v>
      </c>
      <c r="R567" s="295"/>
      <c r="S567" s="294">
        <f>S568</f>
        <v>11337.5</v>
      </c>
      <c r="T567" s="294">
        <f>T568</f>
        <v>11918.5</v>
      </c>
    </row>
    <row r="568" spans="1:20" ht="15">
      <c r="I568" s="104" t="s">
        <v>304</v>
      </c>
      <c r="J568" s="179"/>
      <c r="K568" s="141" t="s">
        <v>323</v>
      </c>
      <c r="L568" s="179"/>
      <c r="M568" s="180">
        <v>255</v>
      </c>
      <c r="N568" s="180">
        <v>14</v>
      </c>
      <c r="O568" s="180" t="s">
        <v>315</v>
      </c>
      <c r="P568" s="180">
        <v>510</v>
      </c>
      <c r="Q568" s="294">
        <v>10682.9</v>
      </c>
      <c r="R568" s="295"/>
      <c r="S568" s="294">
        <v>11337.5</v>
      </c>
      <c r="T568" s="294">
        <v>11918.5</v>
      </c>
    </row>
    <row r="569" spans="1:20" ht="90">
      <c r="I569" s="169" t="s">
        <v>305</v>
      </c>
      <c r="J569" s="179"/>
      <c r="K569" s="144" t="s">
        <v>324</v>
      </c>
      <c r="L569" s="179"/>
      <c r="M569" s="180"/>
      <c r="N569" s="180"/>
      <c r="O569" s="180"/>
      <c r="P569" s="180"/>
      <c r="Q569" s="294">
        <f>Q570</f>
        <v>3045.4</v>
      </c>
      <c r="R569" s="295"/>
      <c r="S569" s="294">
        <f>S570</f>
        <v>2891.8</v>
      </c>
      <c r="T569" s="294">
        <f>T570</f>
        <v>3092.8</v>
      </c>
    </row>
    <row r="570" spans="1:20" ht="15">
      <c r="I570" s="104" t="s">
        <v>304</v>
      </c>
      <c r="J570" s="179"/>
      <c r="K570" s="144" t="s">
        <v>324</v>
      </c>
      <c r="L570" s="179"/>
      <c r="M570" s="180">
        <v>255</v>
      </c>
      <c r="N570" s="180">
        <v>14</v>
      </c>
      <c r="O570" s="180" t="s">
        <v>315</v>
      </c>
      <c r="P570" s="180" t="s">
        <v>325</v>
      </c>
      <c r="Q570" s="294">
        <v>3045.4</v>
      </c>
      <c r="R570" s="295"/>
      <c r="S570" s="294">
        <v>2891.8</v>
      </c>
      <c r="T570" s="294">
        <v>3092.8</v>
      </c>
    </row>
    <row r="571" spans="1:20" ht="30">
      <c r="I571" s="92" t="s">
        <v>319</v>
      </c>
      <c r="J571" s="179"/>
      <c r="K571" s="181" t="s">
        <v>326</v>
      </c>
      <c r="L571" s="179"/>
      <c r="M571" s="267"/>
      <c r="N571" s="267"/>
      <c r="O571" s="267"/>
      <c r="P571" s="267"/>
      <c r="Q571" s="296">
        <f>Q572</f>
        <v>45690.5</v>
      </c>
      <c r="R571" s="297"/>
      <c r="S571" s="296">
        <f>S572</f>
        <v>4396</v>
      </c>
      <c r="T571" s="296">
        <f>T572</f>
        <v>3772.7</v>
      </c>
    </row>
    <row r="572" spans="1:20" ht="15">
      <c r="I572" s="170" t="s">
        <v>306</v>
      </c>
      <c r="J572" s="179"/>
      <c r="K572" s="141" t="s">
        <v>327</v>
      </c>
      <c r="L572" s="179"/>
      <c r="M572" s="180"/>
      <c r="N572" s="180"/>
      <c r="O572" s="180"/>
      <c r="P572" s="180"/>
      <c r="Q572" s="294">
        <f>Q573</f>
        <v>45690.5</v>
      </c>
      <c r="R572" s="295"/>
      <c r="S572" s="294">
        <f>S573</f>
        <v>4396</v>
      </c>
      <c r="T572" s="294">
        <f>T573</f>
        <v>3772.7</v>
      </c>
    </row>
    <row r="573" spans="1:20" ht="15">
      <c r="I573" s="171" t="s">
        <v>304</v>
      </c>
      <c r="J573" s="179"/>
      <c r="K573" s="141" t="s">
        <v>327</v>
      </c>
      <c r="L573" s="179"/>
      <c r="M573" s="180" t="s">
        <v>318</v>
      </c>
      <c r="N573" s="180" t="s">
        <v>328</v>
      </c>
      <c r="O573" s="180" t="s">
        <v>68</v>
      </c>
      <c r="P573" s="180" t="s">
        <v>325</v>
      </c>
      <c r="Q573" s="294">
        <v>45690.5</v>
      </c>
      <c r="R573" s="295"/>
      <c r="S573" s="294">
        <v>4396</v>
      </c>
      <c r="T573" s="294">
        <v>3772.7</v>
      </c>
    </row>
    <row r="574" spans="1:20" ht="45">
      <c r="I574" s="337" t="s">
        <v>381</v>
      </c>
      <c r="J574" s="179"/>
      <c r="K574" s="141" t="s">
        <v>384</v>
      </c>
      <c r="L574" s="179"/>
      <c r="M574" s="180"/>
      <c r="N574" s="180"/>
      <c r="O574" s="180"/>
      <c r="P574" s="180"/>
      <c r="Q574" s="294">
        <f>Q575</f>
        <v>50</v>
      </c>
      <c r="R574" s="295"/>
      <c r="S574" s="294">
        <f t="shared" ref="S574:T574" si="172">S575</f>
        <v>50</v>
      </c>
      <c r="T574" s="294">
        <f t="shared" si="172"/>
        <v>50</v>
      </c>
    </row>
    <row r="575" spans="1:20" ht="15">
      <c r="I575" s="338" t="s">
        <v>383</v>
      </c>
      <c r="J575" s="179"/>
      <c r="K575" s="141" t="s">
        <v>382</v>
      </c>
      <c r="L575" s="179"/>
      <c r="M575" s="180"/>
      <c r="N575" s="180"/>
      <c r="O575" s="180"/>
      <c r="P575" s="180"/>
      <c r="Q575" s="294">
        <f>Q576</f>
        <v>50</v>
      </c>
      <c r="R575" s="295"/>
      <c r="S575" s="294">
        <f t="shared" ref="S575:T575" si="173">S576</f>
        <v>50</v>
      </c>
      <c r="T575" s="294">
        <f t="shared" si="173"/>
        <v>50</v>
      </c>
    </row>
    <row r="576" spans="1:20" ht="15">
      <c r="I576" s="191" t="s">
        <v>662</v>
      </c>
      <c r="J576" s="179"/>
      <c r="K576" s="141" t="s">
        <v>382</v>
      </c>
      <c r="L576" s="179"/>
      <c r="M576" s="180" t="s">
        <v>318</v>
      </c>
      <c r="N576" s="180" t="s">
        <v>315</v>
      </c>
      <c r="O576" s="180" t="s">
        <v>329</v>
      </c>
      <c r="P576" s="180" t="s">
        <v>661</v>
      </c>
      <c r="Q576" s="294">
        <v>50</v>
      </c>
      <c r="R576" s="295"/>
      <c r="S576" s="294">
        <v>50</v>
      </c>
      <c r="T576" s="294">
        <v>50</v>
      </c>
    </row>
    <row r="577" spans="9:20" ht="30">
      <c r="I577" s="397" t="s">
        <v>486</v>
      </c>
      <c r="J577" s="179"/>
      <c r="K577" s="141" t="s">
        <v>487</v>
      </c>
      <c r="L577" s="179"/>
      <c r="M577" s="180"/>
      <c r="N577" s="180"/>
      <c r="O577" s="180"/>
      <c r="P577" s="180"/>
      <c r="Q577" s="294">
        <f>Q578</f>
        <v>50635.700000000004</v>
      </c>
      <c r="R577" s="295"/>
      <c r="S577" s="294">
        <f t="shared" ref="S577:T577" si="174">S578</f>
        <v>43173.600000000006</v>
      </c>
      <c r="T577" s="294">
        <f t="shared" si="174"/>
        <v>43173.600000000006</v>
      </c>
    </row>
    <row r="578" spans="9:20" ht="30">
      <c r="I578" s="398" t="s">
        <v>385</v>
      </c>
      <c r="J578" s="179"/>
      <c r="K578" s="141" t="s">
        <v>488</v>
      </c>
      <c r="L578" s="179"/>
      <c r="M578" s="180"/>
      <c r="N578" s="180"/>
      <c r="O578" s="180"/>
      <c r="P578" s="180"/>
      <c r="Q578" s="294">
        <f>Q583+Q584+Q585+Q586+Q587+Q588+Q589+Q590+Q591+Q592+Q593+Q594+Q595+Q579+Q580+Q581+Q582</f>
        <v>50635.700000000004</v>
      </c>
      <c r="R578" s="295"/>
      <c r="S578" s="294">
        <f t="shared" ref="S578:T578" si="175">S583+S584+S585+S586+S587+S588+S589+S590+S591+S592+S593+S594+S595+S579+S580+S581+S582</f>
        <v>43173.600000000006</v>
      </c>
      <c r="T578" s="294">
        <f t="shared" si="175"/>
        <v>43173.600000000006</v>
      </c>
    </row>
    <row r="579" spans="9:20" ht="15">
      <c r="I579" s="23" t="s">
        <v>257</v>
      </c>
      <c r="J579" s="179"/>
      <c r="K579" s="141" t="s">
        <v>488</v>
      </c>
      <c r="L579" s="179"/>
      <c r="M579" s="180" t="s">
        <v>524</v>
      </c>
      <c r="N579" s="180" t="s">
        <v>315</v>
      </c>
      <c r="O579" s="180" t="s">
        <v>68</v>
      </c>
      <c r="P579" s="180" t="s">
        <v>317</v>
      </c>
      <c r="Q579" s="294">
        <v>358.8</v>
      </c>
      <c r="R579" s="295"/>
      <c r="S579" s="294">
        <v>299</v>
      </c>
      <c r="T579" s="294">
        <v>299</v>
      </c>
    </row>
    <row r="580" spans="9:20" ht="15">
      <c r="I580" s="23" t="s">
        <v>257</v>
      </c>
      <c r="J580" s="179"/>
      <c r="K580" s="141" t="s">
        <v>488</v>
      </c>
      <c r="L580" s="179"/>
      <c r="M580" s="180" t="s">
        <v>524</v>
      </c>
      <c r="N580" s="180" t="s">
        <v>315</v>
      </c>
      <c r="O580" s="180" t="s">
        <v>66</v>
      </c>
      <c r="P580" s="180" t="s">
        <v>317</v>
      </c>
      <c r="Q580" s="294">
        <v>492.1</v>
      </c>
      <c r="R580" s="295"/>
      <c r="S580" s="294">
        <v>410.4</v>
      </c>
      <c r="T580" s="294">
        <v>410.4</v>
      </c>
    </row>
    <row r="581" spans="9:20" ht="15">
      <c r="I581" s="23" t="s">
        <v>257</v>
      </c>
      <c r="J581" s="179"/>
      <c r="K581" s="141" t="s">
        <v>488</v>
      </c>
      <c r="L581" s="179"/>
      <c r="M581" s="180" t="s">
        <v>65</v>
      </c>
      <c r="N581" s="180" t="s">
        <v>315</v>
      </c>
      <c r="O581" s="180" t="s">
        <v>525</v>
      </c>
      <c r="P581" s="180" t="s">
        <v>317</v>
      </c>
      <c r="Q581" s="294">
        <v>8059.8</v>
      </c>
      <c r="R581" s="295"/>
      <c r="S581" s="294">
        <v>5578.3</v>
      </c>
      <c r="T581" s="294">
        <v>5578.3</v>
      </c>
    </row>
    <row r="582" spans="9:20" ht="15">
      <c r="I582" s="23" t="s">
        <v>257</v>
      </c>
      <c r="J582" s="179"/>
      <c r="K582" s="141" t="s">
        <v>488</v>
      </c>
      <c r="L582" s="179"/>
      <c r="M582" s="180" t="s">
        <v>318</v>
      </c>
      <c r="N582" s="180" t="s">
        <v>315</v>
      </c>
      <c r="O582" s="180" t="s">
        <v>316</v>
      </c>
      <c r="P582" s="180" t="s">
        <v>317</v>
      </c>
      <c r="Q582" s="294">
        <v>1202.0999999999999</v>
      </c>
      <c r="R582" s="295"/>
      <c r="S582" s="294">
        <v>1004</v>
      </c>
      <c r="T582" s="294">
        <v>1004</v>
      </c>
    </row>
    <row r="583" spans="9:20" ht="30">
      <c r="I583" s="223" t="s">
        <v>392</v>
      </c>
      <c r="J583" s="179"/>
      <c r="K583" s="141" t="s">
        <v>488</v>
      </c>
      <c r="L583" s="179"/>
      <c r="M583" s="180" t="s">
        <v>65</v>
      </c>
      <c r="N583" s="180" t="s">
        <v>386</v>
      </c>
      <c r="O583" s="180" t="s">
        <v>315</v>
      </c>
      <c r="P583" s="180" t="s">
        <v>393</v>
      </c>
      <c r="Q583" s="294">
        <v>1850.1</v>
      </c>
      <c r="R583" s="295"/>
      <c r="S583" s="294">
        <v>1634</v>
      </c>
      <c r="T583" s="294">
        <v>1634</v>
      </c>
    </row>
    <row r="584" spans="9:20" ht="15">
      <c r="I584" s="223" t="s">
        <v>159</v>
      </c>
      <c r="J584" s="179"/>
      <c r="K584" s="141" t="s">
        <v>488</v>
      </c>
      <c r="L584" s="179"/>
      <c r="M584" s="180" t="s">
        <v>65</v>
      </c>
      <c r="N584" s="180" t="s">
        <v>315</v>
      </c>
      <c r="O584" s="180" t="s">
        <v>329</v>
      </c>
      <c r="P584" s="180" t="s">
        <v>160</v>
      </c>
      <c r="Q584" s="294">
        <v>3615.4</v>
      </c>
      <c r="R584" s="295"/>
      <c r="S584" s="294">
        <v>2999.4</v>
      </c>
      <c r="T584" s="294">
        <v>2999.4</v>
      </c>
    </row>
    <row r="585" spans="9:20" ht="15">
      <c r="I585" s="223" t="s">
        <v>159</v>
      </c>
      <c r="J585" s="179"/>
      <c r="K585" s="141" t="s">
        <v>488</v>
      </c>
      <c r="L585" s="179"/>
      <c r="M585" s="180" t="s">
        <v>65</v>
      </c>
      <c r="N585" s="180" t="s">
        <v>66</v>
      </c>
      <c r="O585" s="180" t="s">
        <v>631</v>
      </c>
      <c r="P585" s="180" t="s">
        <v>160</v>
      </c>
      <c r="Q585" s="294">
        <v>325.8</v>
      </c>
      <c r="R585" s="295"/>
      <c r="S585" s="294">
        <v>283.7</v>
      </c>
      <c r="T585" s="294">
        <v>283.7</v>
      </c>
    </row>
    <row r="586" spans="9:20" ht="30">
      <c r="I586" s="322" t="s">
        <v>140</v>
      </c>
      <c r="J586" s="179"/>
      <c r="K586" s="141" t="s">
        <v>488</v>
      </c>
      <c r="L586" s="179"/>
      <c r="M586" s="180" t="s">
        <v>387</v>
      </c>
      <c r="N586" s="180" t="s">
        <v>388</v>
      </c>
      <c r="O586" s="180" t="s">
        <v>315</v>
      </c>
      <c r="P586" s="180" t="s">
        <v>155</v>
      </c>
      <c r="Q586" s="294">
        <v>2448.1</v>
      </c>
      <c r="R586" s="295"/>
      <c r="S586" s="294">
        <v>2270.8000000000002</v>
      </c>
      <c r="T586" s="294">
        <v>2270.8000000000002</v>
      </c>
    </row>
    <row r="587" spans="9:20" ht="30">
      <c r="I587" s="223" t="s">
        <v>392</v>
      </c>
      <c r="J587" s="179"/>
      <c r="K587" s="141" t="s">
        <v>488</v>
      </c>
      <c r="L587" s="179"/>
      <c r="M587" s="180" t="s">
        <v>387</v>
      </c>
      <c r="N587" s="180" t="s">
        <v>388</v>
      </c>
      <c r="O587" s="180" t="s">
        <v>315</v>
      </c>
      <c r="P587" s="180" t="s">
        <v>393</v>
      </c>
      <c r="Q587" s="294">
        <v>766.6</v>
      </c>
      <c r="R587" s="295"/>
      <c r="S587" s="294">
        <v>737.9</v>
      </c>
      <c r="T587" s="294">
        <v>737.9</v>
      </c>
    </row>
    <row r="588" spans="9:20" ht="15">
      <c r="I588" s="223" t="s">
        <v>159</v>
      </c>
      <c r="J588" s="179"/>
      <c r="K588" s="141" t="s">
        <v>488</v>
      </c>
      <c r="L588" s="179"/>
      <c r="M588" s="180" t="s">
        <v>387</v>
      </c>
      <c r="N588" s="180" t="s">
        <v>388</v>
      </c>
      <c r="O588" s="180" t="s">
        <v>68</v>
      </c>
      <c r="P588" s="180" t="s">
        <v>155</v>
      </c>
      <c r="Q588" s="294">
        <v>7618.8</v>
      </c>
      <c r="R588" s="295"/>
      <c r="S588" s="294">
        <v>7065.9</v>
      </c>
      <c r="T588" s="294">
        <v>7065.9</v>
      </c>
    </row>
    <row r="589" spans="9:20" ht="30">
      <c r="I589" s="223" t="s">
        <v>392</v>
      </c>
      <c r="J589" s="179"/>
      <c r="K589" s="141" t="s">
        <v>488</v>
      </c>
      <c r="L589" s="179"/>
      <c r="M589" s="180" t="s">
        <v>387</v>
      </c>
      <c r="N589" s="180" t="s">
        <v>388</v>
      </c>
      <c r="O589" s="180" t="s">
        <v>68</v>
      </c>
      <c r="P589" s="180" t="s">
        <v>393</v>
      </c>
      <c r="Q589" s="294">
        <v>1257.5999999999999</v>
      </c>
      <c r="R589" s="295"/>
      <c r="S589" s="294">
        <v>1170.5999999999999</v>
      </c>
      <c r="T589" s="294">
        <v>1170.5999999999999</v>
      </c>
    </row>
    <row r="590" spans="9:20" ht="30">
      <c r="I590" s="322" t="s">
        <v>140</v>
      </c>
      <c r="J590" s="179"/>
      <c r="K590" s="141" t="s">
        <v>488</v>
      </c>
      <c r="L590" s="179"/>
      <c r="M590" s="180" t="s">
        <v>387</v>
      </c>
      <c r="N590" s="180" t="s">
        <v>388</v>
      </c>
      <c r="O590" s="180" t="s">
        <v>66</v>
      </c>
      <c r="P590" s="180" t="s">
        <v>155</v>
      </c>
      <c r="Q590" s="294">
        <v>2633.8</v>
      </c>
      <c r="R590" s="295"/>
      <c r="S590" s="294">
        <v>2457.6</v>
      </c>
      <c r="T590" s="294">
        <v>2457.6</v>
      </c>
    </row>
    <row r="591" spans="9:20" ht="30">
      <c r="I591" s="322" t="s">
        <v>140</v>
      </c>
      <c r="J591" s="179"/>
      <c r="K591" s="141" t="s">
        <v>488</v>
      </c>
      <c r="L591" s="179"/>
      <c r="M591" s="180" t="s">
        <v>387</v>
      </c>
      <c r="N591" s="180" t="s">
        <v>388</v>
      </c>
      <c r="O591" s="180" t="s">
        <v>388</v>
      </c>
      <c r="P591" s="180" t="s">
        <v>155</v>
      </c>
      <c r="Q591" s="294">
        <v>2382.1</v>
      </c>
      <c r="R591" s="295"/>
      <c r="S591" s="294">
        <v>2221.9</v>
      </c>
      <c r="T591" s="294">
        <v>2221.9</v>
      </c>
    </row>
    <row r="592" spans="9:20" ht="15">
      <c r="I592" s="223" t="s">
        <v>159</v>
      </c>
      <c r="J592" s="179"/>
      <c r="K592" s="141" t="s">
        <v>488</v>
      </c>
      <c r="L592" s="179"/>
      <c r="M592" s="180" t="s">
        <v>387</v>
      </c>
      <c r="N592" s="180" t="s">
        <v>388</v>
      </c>
      <c r="O592" s="180" t="s">
        <v>389</v>
      </c>
      <c r="P592" s="180" t="s">
        <v>160</v>
      </c>
      <c r="Q592" s="294">
        <v>5061.7</v>
      </c>
      <c r="R592" s="295"/>
      <c r="S592" s="294">
        <v>4651.2</v>
      </c>
      <c r="T592" s="294">
        <v>4651.2</v>
      </c>
    </row>
    <row r="593" spans="9:24" ht="30">
      <c r="I593" s="322" t="s">
        <v>140</v>
      </c>
      <c r="J593" s="179"/>
      <c r="K593" s="141" t="s">
        <v>488</v>
      </c>
      <c r="L593" s="179"/>
      <c r="M593" s="180" t="s">
        <v>390</v>
      </c>
      <c r="N593" s="180" t="s">
        <v>388</v>
      </c>
      <c r="O593" s="180" t="s">
        <v>66</v>
      </c>
      <c r="P593" s="180" t="s">
        <v>155</v>
      </c>
      <c r="Q593" s="294">
        <v>2220.8000000000002</v>
      </c>
      <c r="R593" s="294"/>
      <c r="S593" s="294">
        <v>1937.3</v>
      </c>
      <c r="T593" s="294">
        <v>1937.3</v>
      </c>
    </row>
    <row r="594" spans="9:24" ht="30">
      <c r="I594" s="223" t="s">
        <v>392</v>
      </c>
      <c r="J594" s="179"/>
      <c r="K594" s="141" t="s">
        <v>488</v>
      </c>
      <c r="L594" s="179"/>
      <c r="M594" s="180" t="s">
        <v>390</v>
      </c>
      <c r="N594" s="180" t="s">
        <v>391</v>
      </c>
      <c r="O594" s="180" t="s">
        <v>315</v>
      </c>
      <c r="P594" s="180" t="s">
        <v>393</v>
      </c>
      <c r="Q594" s="294">
        <v>6782.8</v>
      </c>
      <c r="R594" s="295"/>
      <c r="S594" s="294">
        <v>5905.7</v>
      </c>
      <c r="T594" s="294">
        <v>5905.7</v>
      </c>
    </row>
    <row r="595" spans="9:24" ht="15">
      <c r="I595" s="171" t="s">
        <v>304</v>
      </c>
      <c r="J595" s="179"/>
      <c r="K595" s="141" t="s">
        <v>488</v>
      </c>
      <c r="L595" s="179"/>
      <c r="M595" s="180" t="s">
        <v>318</v>
      </c>
      <c r="N595" s="384" t="s">
        <v>328</v>
      </c>
      <c r="O595" s="379">
        <v>2</v>
      </c>
      <c r="P595" s="180" t="s">
        <v>325</v>
      </c>
      <c r="Q595" s="294">
        <v>3559.3</v>
      </c>
      <c r="R595" s="295"/>
      <c r="S595" s="294">
        <v>2545.9</v>
      </c>
      <c r="T595" s="294">
        <v>2545.9</v>
      </c>
    </row>
    <row r="596" spans="9:24" ht="30">
      <c r="I596" s="50" t="s">
        <v>630</v>
      </c>
      <c r="J596" s="179"/>
      <c r="K596" s="154" t="s">
        <v>310</v>
      </c>
      <c r="L596" s="179"/>
      <c r="M596" s="180"/>
      <c r="N596" s="180"/>
      <c r="O596" s="180"/>
      <c r="P596" s="180"/>
      <c r="Q596" s="294">
        <f>Q597</f>
        <v>7123.0999999999995</v>
      </c>
      <c r="R596" s="295"/>
      <c r="S596" s="294">
        <f>S597</f>
        <v>7584.7</v>
      </c>
      <c r="T596" s="294">
        <f>T597</f>
        <v>7584.7</v>
      </c>
    </row>
    <row r="597" spans="9:24" ht="75">
      <c r="I597" s="113" t="s">
        <v>30</v>
      </c>
      <c r="J597" s="179"/>
      <c r="K597" s="259" t="s">
        <v>311</v>
      </c>
      <c r="L597" s="263"/>
      <c r="M597" s="267"/>
      <c r="N597" s="267"/>
      <c r="O597" s="267"/>
      <c r="P597" s="267"/>
      <c r="Q597" s="298">
        <f>Q598+Q604+Q607+Q602</f>
        <v>7123.0999999999995</v>
      </c>
      <c r="R597" s="299"/>
      <c r="S597" s="298">
        <f t="shared" ref="S597:T597" si="176">S598+S604+S607+S602</f>
        <v>7584.7</v>
      </c>
      <c r="T597" s="298">
        <f t="shared" si="176"/>
        <v>7584.7</v>
      </c>
    </row>
    <row r="598" spans="9:24" ht="15">
      <c r="I598" s="23" t="s">
        <v>307</v>
      </c>
      <c r="J598" s="179"/>
      <c r="K598" s="154" t="s">
        <v>312</v>
      </c>
      <c r="L598" s="179"/>
      <c r="M598" s="180"/>
      <c r="N598" s="180"/>
      <c r="O598" s="180"/>
      <c r="P598" s="180"/>
      <c r="Q598" s="300">
        <f>Q599+Q600+Q601</f>
        <v>5002</v>
      </c>
      <c r="R598" s="301"/>
      <c r="S598" s="300">
        <f>S599+S600+S601</f>
        <v>5435.4000000000005</v>
      </c>
      <c r="T598" s="300">
        <f>T599+T600+T601</f>
        <v>5435.4000000000005</v>
      </c>
    </row>
    <row r="599" spans="9:24" ht="15">
      <c r="I599" s="23" t="s">
        <v>257</v>
      </c>
      <c r="J599" s="179"/>
      <c r="K599" s="200" t="s">
        <v>312</v>
      </c>
      <c r="L599" s="179"/>
      <c r="M599" s="180">
        <v>255</v>
      </c>
      <c r="N599" s="180" t="s">
        <v>315</v>
      </c>
      <c r="O599" s="180" t="s">
        <v>316</v>
      </c>
      <c r="P599" s="180" t="s">
        <v>317</v>
      </c>
      <c r="Q599" s="300">
        <v>4694.1000000000004</v>
      </c>
      <c r="R599" s="300"/>
      <c r="S599" s="300">
        <v>5019.8</v>
      </c>
      <c r="T599" s="300">
        <v>5019.8</v>
      </c>
    </row>
    <row r="600" spans="9:24" ht="30">
      <c r="I600" s="23" t="s">
        <v>69</v>
      </c>
      <c r="J600" s="179"/>
      <c r="K600" s="154" t="s">
        <v>312</v>
      </c>
      <c r="L600" s="179"/>
      <c r="M600" s="180">
        <v>255</v>
      </c>
      <c r="N600" s="180" t="s">
        <v>315</v>
      </c>
      <c r="O600" s="180" t="s">
        <v>316</v>
      </c>
      <c r="P600" s="180" t="s">
        <v>82</v>
      </c>
      <c r="Q600" s="300">
        <v>282.89999999999998</v>
      </c>
      <c r="R600" s="301"/>
      <c r="S600" s="300">
        <v>390.6</v>
      </c>
      <c r="T600" s="300">
        <v>390.6</v>
      </c>
    </row>
    <row r="601" spans="9:24" ht="15">
      <c r="I601" s="23" t="s">
        <v>79</v>
      </c>
      <c r="J601" s="179"/>
      <c r="K601" s="200" t="s">
        <v>312</v>
      </c>
      <c r="L601" s="179"/>
      <c r="M601" s="180">
        <v>255</v>
      </c>
      <c r="N601" s="180" t="s">
        <v>315</v>
      </c>
      <c r="O601" s="180" t="s">
        <v>316</v>
      </c>
      <c r="P601" s="180" t="s">
        <v>83</v>
      </c>
      <c r="Q601" s="300">
        <v>25</v>
      </c>
      <c r="R601" s="300"/>
      <c r="S601" s="300">
        <v>25</v>
      </c>
      <c r="T601" s="300">
        <v>25</v>
      </c>
    </row>
    <row r="602" spans="9:24" ht="30">
      <c r="I602" s="23" t="s">
        <v>453</v>
      </c>
      <c r="J602" s="179"/>
      <c r="K602" s="200" t="s">
        <v>455</v>
      </c>
      <c r="L602" s="179"/>
      <c r="M602" s="180"/>
      <c r="N602" s="180"/>
      <c r="O602" s="180"/>
      <c r="P602" s="180"/>
      <c r="Q602" s="300">
        <f>Q603</f>
        <v>21.8</v>
      </c>
      <c r="R602" s="301"/>
      <c r="S602" s="300">
        <f t="shared" ref="S602:T602" si="177">S603</f>
        <v>50</v>
      </c>
      <c r="T602" s="300">
        <f t="shared" si="177"/>
        <v>50</v>
      </c>
    </row>
    <row r="603" spans="9:24" ht="18">
      <c r="I603" s="23" t="s">
        <v>257</v>
      </c>
      <c r="J603" s="179"/>
      <c r="K603" s="200" t="s">
        <v>455</v>
      </c>
      <c r="L603" s="179"/>
      <c r="M603" s="180" t="s">
        <v>318</v>
      </c>
      <c r="N603" s="180" t="s">
        <v>315</v>
      </c>
      <c r="O603" s="180" t="s">
        <v>316</v>
      </c>
      <c r="P603" s="180" t="s">
        <v>317</v>
      </c>
      <c r="Q603" s="300">
        <v>21.8</v>
      </c>
      <c r="R603" s="301"/>
      <c r="S603" s="300">
        <v>50</v>
      </c>
      <c r="T603" s="300">
        <v>50</v>
      </c>
      <c r="X603" s="370"/>
    </row>
    <row r="604" spans="9:24" ht="45">
      <c r="I604" s="23" t="s">
        <v>308</v>
      </c>
      <c r="J604" s="179"/>
      <c r="K604" s="154" t="s">
        <v>313</v>
      </c>
      <c r="L604" s="179"/>
      <c r="M604" s="180"/>
      <c r="N604" s="180"/>
      <c r="O604" s="180"/>
      <c r="P604" s="180"/>
      <c r="Q604" s="300">
        <f>Q605+Q606</f>
        <v>1783.3999999999999</v>
      </c>
      <c r="R604" s="301"/>
      <c r="S604" s="300">
        <f>S605+S606</f>
        <v>1783.3999999999999</v>
      </c>
      <c r="T604" s="300">
        <f>T605+T606</f>
        <v>1783.3999999999999</v>
      </c>
    </row>
    <row r="605" spans="9:24" ht="15">
      <c r="I605" s="23" t="s">
        <v>257</v>
      </c>
      <c r="J605" s="179"/>
      <c r="K605" s="154" t="s">
        <v>313</v>
      </c>
      <c r="L605" s="179"/>
      <c r="M605" s="180" t="s">
        <v>318</v>
      </c>
      <c r="N605" s="180" t="s">
        <v>315</v>
      </c>
      <c r="O605" s="180" t="s">
        <v>316</v>
      </c>
      <c r="P605" s="180" t="s">
        <v>317</v>
      </c>
      <c r="Q605" s="300">
        <v>1561.3</v>
      </c>
      <c r="R605" s="301"/>
      <c r="S605" s="300">
        <v>1561.3</v>
      </c>
      <c r="T605" s="300">
        <v>1561.3</v>
      </c>
    </row>
    <row r="606" spans="9:24" ht="30">
      <c r="I606" s="23" t="s">
        <v>69</v>
      </c>
      <c r="J606" s="179"/>
      <c r="K606" s="154" t="s">
        <v>313</v>
      </c>
      <c r="L606" s="179"/>
      <c r="M606" s="180" t="s">
        <v>318</v>
      </c>
      <c r="N606" s="180" t="s">
        <v>315</v>
      </c>
      <c r="O606" s="180" t="s">
        <v>316</v>
      </c>
      <c r="P606" s="180" t="s">
        <v>82</v>
      </c>
      <c r="Q606" s="300">
        <v>222.1</v>
      </c>
      <c r="R606" s="301"/>
      <c r="S606" s="300">
        <v>222.1</v>
      </c>
      <c r="T606" s="300">
        <v>222.1</v>
      </c>
    </row>
    <row r="607" spans="9:24" ht="30">
      <c r="I607" s="23" t="s">
        <v>309</v>
      </c>
      <c r="J607" s="179"/>
      <c r="K607" s="154" t="s">
        <v>314</v>
      </c>
      <c r="L607" s="179"/>
      <c r="M607" s="180"/>
      <c r="N607" s="180"/>
      <c r="O607" s="180"/>
      <c r="P607" s="180"/>
      <c r="Q607" s="300">
        <f>Q608+Q609</f>
        <v>315.89999999999998</v>
      </c>
      <c r="R607" s="301"/>
      <c r="S607" s="300">
        <f t="shared" ref="S607:T607" si="178">S608+S609</f>
        <v>315.89999999999998</v>
      </c>
      <c r="T607" s="300">
        <f t="shared" si="178"/>
        <v>315.89999999999998</v>
      </c>
    </row>
    <row r="608" spans="9:24" ht="15">
      <c r="I608" s="23" t="s">
        <v>257</v>
      </c>
      <c r="J608" s="179"/>
      <c r="K608" s="154" t="s">
        <v>314</v>
      </c>
      <c r="L608" s="179"/>
      <c r="M608" s="180" t="s">
        <v>318</v>
      </c>
      <c r="N608" s="180" t="s">
        <v>315</v>
      </c>
      <c r="O608" s="180" t="s">
        <v>316</v>
      </c>
      <c r="P608" s="180" t="s">
        <v>317</v>
      </c>
      <c r="Q608" s="300">
        <v>303.2</v>
      </c>
      <c r="R608" s="301"/>
      <c r="S608" s="300">
        <v>303.2</v>
      </c>
      <c r="T608" s="300">
        <v>303.2</v>
      </c>
    </row>
    <row r="609" spans="9:20" ht="30">
      <c r="I609" s="23" t="s">
        <v>69</v>
      </c>
      <c r="J609" s="179"/>
      <c r="K609" s="154" t="s">
        <v>314</v>
      </c>
      <c r="L609" s="179"/>
      <c r="M609" s="180" t="s">
        <v>318</v>
      </c>
      <c r="N609" s="180" t="s">
        <v>315</v>
      </c>
      <c r="O609" s="180" t="s">
        <v>316</v>
      </c>
      <c r="P609" s="180" t="s">
        <v>82</v>
      </c>
      <c r="Q609" s="300">
        <v>12.7</v>
      </c>
      <c r="R609" s="301"/>
      <c r="S609" s="300">
        <v>12.7</v>
      </c>
      <c r="T609" s="300">
        <v>12.7</v>
      </c>
    </row>
    <row r="610" spans="9:20" ht="15.75">
      <c r="I610" s="303" t="s">
        <v>340</v>
      </c>
      <c r="J610" s="303"/>
      <c r="K610" s="303"/>
      <c r="L610" s="303"/>
      <c r="M610" s="303"/>
      <c r="N610" s="303"/>
      <c r="O610" s="303"/>
      <c r="P610" s="303"/>
      <c r="Q610" s="304">
        <f>Q20+Q128+Q158+Q218+Q337+Q375+Q454+Q558</f>
        <v>696666.2</v>
      </c>
      <c r="R610" s="304" t="e">
        <f>#REF!+R20+R128+R158+R218+R337+R375+R454+R558</f>
        <v>#REF!</v>
      </c>
      <c r="S610" s="304">
        <f>S20+S128+S158+S218+S337+S375+S454+S558</f>
        <v>565974.6</v>
      </c>
      <c r="T610" s="304">
        <f>T20+T128+T158+T218+T337+T375+T454+T558</f>
        <v>489520.6</v>
      </c>
    </row>
    <row r="611" spans="9:20" ht="33" customHeight="1">
      <c r="I611" s="7"/>
      <c r="J611" s="7"/>
      <c r="K611" s="7"/>
      <c r="L611" s="7"/>
      <c r="M611" s="7"/>
      <c r="N611" s="7"/>
      <c r="O611" s="7"/>
      <c r="P611" s="7"/>
      <c r="Q611" s="7"/>
      <c r="T611" s="369" t="s">
        <v>643</v>
      </c>
    </row>
    <row r="612" spans="9:20" ht="15">
      <c r="I612" s="7"/>
      <c r="J612" s="7"/>
      <c r="K612" s="7"/>
      <c r="L612" s="7"/>
      <c r="M612" s="7"/>
      <c r="N612" s="7"/>
      <c r="O612" s="7"/>
      <c r="P612" s="7"/>
      <c r="Q612" s="7"/>
    </row>
    <row r="613" spans="9:20" ht="15">
      <c r="I613" s="7"/>
      <c r="J613" s="7"/>
      <c r="K613" s="7"/>
      <c r="L613" s="7"/>
      <c r="M613" s="7"/>
      <c r="N613" s="7"/>
      <c r="O613" s="7"/>
      <c r="P613" s="7"/>
      <c r="Q613" s="356"/>
      <c r="S613" s="356"/>
      <c r="T613" s="356"/>
    </row>
    <row r="614" spans="9:20" ht="15">
      <c r="I614" s="7"/>
      <c r="J614" s="7"/>
      <c r="K614" s="7"/>
      <c r="L614" s="7"/>
      <c r="M614" s="7"/>
      <c r="N614" s="7"/>
      <c r="O614" s="7"/>
      <c r="P614" s="7"/>
      <c r="Q614" s="7"/>
    </row>
    <row r="615" spans="9:20" ht="15">
      <c r="I615" s="7"/>
      <c r="J615" s="7"/>
      <c r="K615" s="7"/>
      <c r="L615" s="7"/>
      <c r="M615" s="7"/>
      <c r="N615" s="7"/>
      <c r="O615" s="7"/>
      <c r="P615" s="7"/>
      <c r="Q615" s="356"/>
      <c r="S615" s="7"/>
      <c r="T615" s="377"/>
    </row>
    <row r="616" spans="9:20" ht="15">
      <c r="I616" s="7"/>
      <c r="J616" s="7"/>
      <c r="K616" s="7"/>
      <c r="L616" s="7"/>
      <c r="M616" s="7"/>
      <c r="N616" s="7"/>
      <c r="O616" s="7"/>
      <c r="P616" s="7" t="s">
        <v>451</v>
      </c>
      <c r="Q616" s="356">
        <v>714117.6</v>
      </c>
      <c r="S616" s="7">
        <v>565974.6</v>
      </c>
      <c r="T616" s="377">
        <v>489520.6</v>
      </c>
    </row>
    <row r="617" spans="9:20" ht="15">
      <c r="I617" s="7"/>
      <c r="J617" s="7"/>
      <c r="K617" s="7"/>
      <c r="L617" s="7"/>
      <c r="M617" s="7"/>
      <c r="N617" s="7"/>
      <c r="O617" s="7"/>
      <c r="P617" s="7"/>
      <c r="Q617" s="7"/>
      <c r="S617" s="7"/>
      <c r="T617" s="377"/>
    </row>
    <row r="618" spans="9:20" ht="15">
      <c r="I618" s="7"/>
      <c r="J618" s="7"/>
      <c r="K618" s="7"/>
      <c r="L618" s="7"/>
      <c r="M618" s="7"/>
      <c r="N618" s="7"/>
      <c r="O618" s="7"/>
      <c r="P618" s="7"/>
      <c r="Q618" s="7"/>
      <c r="S618" s="7"/>
      <c r="T618" s="377"/>
    </row>
    <row r="619" spans="9:20" ht="15">
      <c r="I619" s="7"/>
      <c r="J619" s="7"/>
      <c r="K619" s="7"/>
      <c r="L619" s="7"/>
      <c r="M619" s="7"/>
      <c r="N619" s="7"/>
      <c r="O619" s="7"/>
      <c r="P619" s="7"/>
      <c r="Q619" s="356">
        <f>Q610-Q616</f>
        <v>-17451.400000000023</v>
      </c>
      <c r="S619" s="356">
        <f>S610-S616</f>
        <v>0</v>
      </c>
      <c r="T619" s="356">
        <f>T610-T616</f>
        <v>0</v>
      </c>
    </row>
    <row r="620" spans="9:20" ht="12" customHeight="1">
      <c r="I620" s="7"/>
      <c r="J620" s="7"/>
      <c r="K620" s="7"/>
      <c r="L620" s="7"/>
      <c r="M620" s="7"/>
      <c r="N620" s="7"/>
      <c r="O620" s="7"/>
      <c r="P620" s="7"/>
      <c r="Q620" s="7"/>
    </row>
    <row r="621" spans="9:20" ht="15" hidden="1">
      <c r="I621" s="7"/>
      <c r="J621" s="7"/>
      <c r="K621" s="7"/>
      <c r="L621" s="7"/>
      <c r="M621" s="7"/>
      <c r="N621" s="7"/>
      <c r="O621" s="7"/>
      <c r="P621" s="7"/>
      <c r="Q621" s="7"/>
    </row>
    <row r="622" spans="9:20" ht="15" hidden="1">
      <c r="I622" s="7"/>
      <c r="J622" s="7"/>
      <c r="K622" s="7"/>
      <c r="L622" s="7"/>
      <c r="M622" s="7"/>
      <c r="N622" s="7"/>
      <c r="O622" s="7"/>
      <c r="P622" s="7"/>
      <c r="Q622" s="7"/>
    </row>
    <row r="623" spans="9:20" ht="15">
      <c r="I623" s="7"/>
      <c r="J623" s="7"/>
      <c r="K623" s="7"/>
      <c r="L623" s="7"/>
      <c r="M623" s="7"/>
      <c r="N623" s="7"/>
      <c r="O623" s="486" t="s">
        <v>636</v>
      </c>
      <c r="P623" s="487"/>
      <c r="Q623" s="7"/>
    </row>
    <row r="624" spans="9:20" ht="15" customHeight="1">
      <c r="I624" s="7"/>
      <c r="J624" s="7"/>
      <c r="K624" s="7"/>
      <c r="L624" s="7"/>
      <c r="M624" s="7"/>
      <c r="N624" s="7"/>
      <c r="O624" s="487"/>
      <c r="P624" s="487"/>
      <c r="Q624" s="7">
        <v>698352.2</v>
      </c>
      <c r="S624" s="5">
        <v>566772</v>
      </c>
      <c r="T624" s="1">
        <v>490303</v>
      </c>
    </row>
    <row r="625" spans="9:20" ht="15">
      <c r="I625" s="7"/>
      <c r="J625" s="7"/>
      <c r="K625" s="7"/>
      <c r="L625" s="7"/>
      <c r="M625" s="7"/>
      <c r="N625" s="7"/>
      <c r="O625" s="487"/>
      <c r="P625" s="487"/>
      <c r="Q625" s="7"/>
    </row>
    <row r="626" spans="9:20" ht="33.75" customHeight="1">
      <c r="I626" s="7"/>
      <c r="J626" s="7"/>
      <c r="K626" s="7"/>
      <c r="L626" s="7"/>
      <c r="M626" s="7"/>
      <c r="N626" s="7"/>
      <c r="O626" s="487"/>
      <c r="P626" s="487"/>
      <c r="Q626" s="7"/>
    </row>
    <row r="627" spans="9:20" ht="15" hidden="1">
      <c r="I627" s="7"/>
      <c r="J627" s="7"/>
      <c r="K627" s="7"/>
      <c r="L627" s="7"/>
      <c r="M627" s="7"/>
      <c r="N627" s="7"/>
      <c r="O627" s="487"/>
      <c r="P627" s="487"/>
      <c r="Q627" s="7"/>
    </row>
    <row r="628" spans="9:20" ht="15" hidden="1">
      <c r="I628" s="7"/>
      <c r="J628" s="7"/>
      <c r="K628" s="7"/>
      <c r="L628" s="7"/>
      <c r="M628" s="7"/>
      <c r="N628" s="7"/>
      <c r="O628" s="487"/>
      <c r="P628" s="487"/>
      <c r="Q628" s="7"/>
    </row>
    <row r="629" spans="9:20" ht="15" hidden="1">
      <c r="I629" s="7"/>
      <c r="J629" s="7"/>
      <c r="K629" s="7"/>
      <c r="L629" s="7"/>
      <c r="M629" s="7"/>
      <c r="N629" s="7"/>
      <c r="O629" s="487"/>
      <c r="P629" s="487"/>
      <c r="Q629" s="7"/>
    </row>
    <row r="630" spans="9:20" ht="15" hidden="1">
      <c r="I630" s="7"/>
      <c r="J630" s="7"/>
      <c r="K630" s="7"/>
      <c r="L630" s="7"/>
      <c r="M630" s="7"/>
      <c r="N630" s="7"/>
      <c r="O630" s="7"/>
      <c r="P630" s="7"/>
      <c r="Q630" s="7"/>
    </row>
    <row r="631" spans="9:20" ht="15">
      <c r="I631" s="7"/>
      <c r="J631" s="7"/>
      <c r="K631" s="7"/>
      <c r="L631" s="7"/>
      <c r="M631" s="7"/>
      <c r="N631" s="7"/>
      <c r="O631" s="7" t="s">
        <v>637</v>
      </c>
      <c r="P631" s="7"/>
      <c r="Q631" s="7">
        <f>Q610/Q624*100</f>
        <v>99.758574541613825</v>
      </c>
      <c r="S631" s="5">
        <f>S610/S624*100</f>
        <v>99.859308505007306</v>
      </c>
      <c r="T631" s="1">
        <f>T610/T624*100</f>
        <v>99.840425206453958</v>
      </c>
    </row>
    <row r="632" spans="9:20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20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20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20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20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20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20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20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20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  <c r="J2907" s="7"/>
      <c r="K2907" s="7"/>
      <c r="L2907" s="7"/>
      <c r="M2907" s="7"/>
      <c r="N2907" s="7"/>
      <c r="O2907" s="7"/>
      <c r="P2907" s="7"/>
      <c r="Q2907" s="7"/>
    </row>
    <row r="2908" spans="9:17" ht="15">
      <c r="I2908" s="7"/>
      <c r="J2908" s="7"/>
      <c r="K2908" s="7"/>
      <c r="L2908" s="7"/>
      <c r="M2908" s="7"/>
      <c r="N2908" s="7"/>
      <c r="O2908" s="7"/>
      <c r="P2908" s="7"/>
      <c r="Q2908" s="7"/>
    </row>
    <row r="2909" spans="9:17" ht="15">
      <c r="I2909" s="7"/>
      <c r="J2909" s="7"/>
      <c r="K2909" s="7"/>
      <c r="L2909" s="7"/>
      <c r="M2909" s="7"/>
      <c r="N2909" s="7"/>
      <c r="O2909" s="7"/>
      <c r="P2909" s="7"/>
      <c r="Q2909" s="7"/>
    </row>
    <row r="2910" spans="9:17" ht="15">
      <c r="I2910" s="7"/>
      <c r="J2910" s="7"/>
      <c r="K2910" s="7"/>
      <c r="L2910" s="7"/>
      <c r="M2910" s="7"/>
      <c r="N2910" s="7"/>
      <c r="O2910" s="7"/>
      <c r="P2910" s="7"/>
      <c r="Q2910" s="7"/>
    </row>
    <row r="2911" spans="9:17" ht="15">
      <c r="I2911" s="7"/>
      <c r="J2911" s="7"/>
      <c r="K2911" s="7"/>
      <c r="L2911" s="7"/>
      <c r="M2911" s="7"/>
      <c r="N2911" s="7"/>
      <c r="O2911" s="7"/>
      <c r="P2911" s="7"/>
      <c r="Q2911" s="7"/>
    </row>
    <row r="2912" spans="9:17" ht="15">
      <c r="I2912" s="7"/>
      <c r="J2912" s="7"/>
      <c r="K2912" s="7"/>
      <c r="L2912" s="7"/>
      <c r="M2912" s="7"/>
      <c r="N2912" s="7"/>
      <c r="O2912" s="7"/>
      <c r="P2912" s="7"/>
      <c r="Q2912" s="7"/>
    </row>
    <row r="2913" spans="9:17" ht="15">
      <c r="I2913" s="7"/>
      <c r="J2913" s="7"/>
      <c r="K2913" s="7"/>
      <c r="L2913" s="7"/>
      <c r="M2913" s="7"/>
      <c r="N2913" s="7"/>
      <c r="O2913" s="7"/>
      <c r="P2913" s="7"/>
      <c r="Q2913" s="7"/>
    </row>
    <row r="2914" spans="9:17" ht="15">
      <c r="I2914" s="7"/>
      <c r="J2914" s="7"/>
      <c r="K2914" s="7"/>
      <c r="L2914" s="7"/>
      <c r="M2914" s="7"/>
      <c r="N2914" s="7"/>
      <c r="O2914" s="7"/>
      <c r="P2914" s="7"/>
      <c r="Q2914" s="7"/>
    </row>
    <row r="2915" spans="9:17" ht="15">
      <c r="I2915" s="7"/>
      <c r="J2915" s="7"/>
      <c r="K2915" s="7"/>
      <c r="L2915" s="7"/>
      <c r="M2915" s="7"/>
      <c r="N2915" s="7"/>
      <c r="O2915" s="7"/>
      <c r="P2915" s="7"/>
      <c r="Q2915" s="7"/>
    </row>
    <row r="2916" spans="9:17" ht="15">
      <c r="I2916" s="7"/>
      <c r="J2916" s="7"/>
      <c r="K2916" s="7"/>
      <c r="L2916" s="7"/>
      <c r="M2916" s="7"/>
      <c r="N2916" s="7"/>
      <c r="O2916" s="7"/>
      <c r="P2916" s="7"/>
      <c r="Q2916" s="7"/>
    </row>
    <row r="2917" spans="9:17" ht="15">
      <c r="I2917" s="7"/>
      <c r="J2917" s="7"/>
      <c r="K2917" s="7"/>
      <c r="L2917" s="7"/>
      <c r="M2917" s="7"/>
      <c r="N2917" s="7"/>
      <c r="O2917" s="7"/>
      <c r="P2917" s="7"/>
      <c r="Q2917" s="7"/>
    </row>
    <row r="2918" spans="9:17" ht="15">
      <c r="I2918" s="7"/>
      <c r="J2918" s="7"/>
      <c r="K2918" s="7"/>
      <c r="L2918" s="7"/>
      <c r="M2918" s="7"/>
      <c r="N2918" s="7"/>
      <c r="O2918" s="7"/>
      <c r="P2918" s="7"/>
      <c r="Q2918" s="7"/>
    </row>
    <row r="2919" spans="9:17" ht="15">
      <c r="I2919" s="7"/>
      <c r="J2919" s="7"/>
      <c r="K2919" s="7"/>
      <c r="L2919" s="7"/>
      <c r="M2919" s="7"/>
      <c r="N2919" s="7"/>
      <c r="O2919" s="7"/>
      <c r="P2919" s="7"/>
      <c r="Q2919" s="7"/>
    </row>
    <row r="2920" spans="9:17" ht="15">
      <c r="I2920" s="7"/>
      <c r="J2920" s="7"/>
      <c r="K2920" s="7"/>
      <c r="L2920" s="7"/>
      <c r="M2920" s="7"/>
      <c r="N2920" s="7"/>
      <c r="O2920" s="7"/>
      <c r="P2920" s="7"/>
      <c r="Q2920" s="7"/>
    </row>
    <row r="2921" spans="9:17" ht="15">
      <c r="I2921" s="7"/>
      <c r="J2921" s="7"/>
      <c r="K2921" s="7"/>
      <c r="L2921" s="7"/>
      <c r="M2921" s="7"/>
      <c r="N2921" s="7"/>
      <c r="O2921" s="7"/>
      <c r="P2921" s="7"/>
      <c r="Q2921" s="7"/>
    </row>
    <row r="2922" spans="9:17" ht="15">
      <c r="I2922" s="7"/>
      <c r="J2922" s="7"/>
      <c r="K2922" s="7"/>
      <c r="L2922" s="7"/>
      <c r="M2922" s="7"/>
      <c r="N2922" s="7"/>
      <c r="O2922" s="7"/>
      <c r="P2922" s="7"/>
      <c r="Q2922" s="7"/>
    </row>
    <row r="2923" spans="9:17" ht="15">
      <c r="I2923" s="7"/>
      <c r="J2923" s="7"/>
      <c r="K2923" s="7"/>
      <c r="L2923" s="7"/>
      <c r="M2923" s="7"/>
      <c r="N2923" s="7"/>
      <c r="O2923" s="7"/>
      <c r="P2923" s="7"/>
      <c r="Q2923" s="7"/>
    </row>
    <row r="2924" spans="9:17" ht="15">
      <c r="I2924" s="7"/>
      <c r="J2924" s="7"/>
      <c r="K2924" s="7"/>
      <c r="L2924" s="7"/>
      <c r="M2924" s="7"/>
      <c r="N2924" s="7"/>
      <c r="O2924" s="7"/>
      <c r="P2924" s="7"/>
      <c r="Q2924" s="7"/>
    </row>
    <row r="2925" spans="9:17" ht="15">
      <c r="I2925" s="7"/>
      <c r="J2925" s="7"/>
      <c r="K2925" s="7"/>
      <c r="L2925" s="7"/>
      <c r="M2925" s="7"/>
      <c r="N2925" s="7"/>
      <c r="O2925" s="7"/>
      <c r="P2925" s="7"/>
      <c r="Q2925" s="7"/>
    </row>
    <row r="2926" spans="9:17" ht="15">
      <c r="I2926" s="7"/>
      <c r="J2926" s="7"/>
      <c r="K2926" s="7"/>
      <c r="L2926" s="7"/>
      <c r="M2926" s="7"/>
      <c r="N2926" s="7"/>
      <c r="O2926" s="7"/>
      <c r="P2926" s="7"/>
      <c r="Q2926" s="7"/>
    </row>
    <row r="2927" spans="9:17" ht="15">
      <c r="I2927" s="7"/>
      <c r="J2927" s="7"/>
      <c r="K2927" s="7"/>
      <c r="L2927" s="7"/>
      <c r="M2927" s="7"/>
      <c r="N2927" s="7"/>
      <c r="O2927" s="7"/>
      <c r="P2927" s="7"/>
      <c r="Q2927" s="7"/>
    </row>
    <row r="2928" spans="9:17" ht="15">
      <c r="I2928" s="7"/>
      <c r="J2928" s="7"/>
      <c r="K2928" s="7"/>
      <c r="L2928" s="7"/>
      <c r="M2928" s="7"/>
      <c r="N2928" s="7"/>
      <c r="O2928" s="7"/>
      <c r="P2928" s="7"/>
      <c r="Q2928" s="7"/>
    </row>
    <row r="2929" spans="9:17" ht="15">
      <c r="I2929" s="7"/>
      <c r="J2929" s="7"/>
      <c r="K2929" s="7"/>
      <c r="L2929" s="7"/>
      <c r="M2929" s="7"/>
      <c r="N2929" s="7"/>
      <c r="O2929" s="7"/>
      <c r="P2929" s="7"/>
      <c r="Q2929" s="7"/>
    </row>
    <row r="2930" spans="9:17" ht="15">
      <c r="I2930" s="7"/>
    </row>
    <row r="2931" spans="9:17" ht="15">
      <c r="I2931" s="7"/>
    </row>
    <row r="2932" spans="9:17" ht="15">
      <c r="I2932" s="7"/>
    </row>
    <row r="2933" spans="9:17" ht="15">
      <c r="I2933" s="7"/>
    </row>
    <row r="2934" spans="9:17" ht="15">
      <c r="I2934" s="7"/>
    </row>
  </sheetData>
  <mergeCells count="20">
    <mergeCell ref="O623:P629"/>
    <mergeCell ref="I3:I5"/>
    <mergeCell ref="I17:I18"/>
    <mergeCell ref="J17:L18"/>
    <mergeCell ref="J19:L19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F377:G377"/>
    <mergeCell ref="J121:L121"/>
    <mergeCell ref="J377:L377"/>
    <mergeCell ref="J416:L416"/>
    <mergeCell ref="J375:L37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2022-01-19T05:45:33Z</cp:lastPrinted>
  <dcterms:created xsi:type="dcterms:W3CDTF">2013-10-10T06:38:36Z</dcterms:created>
  <dcterms:modified xsi:type="dcterms:W3CDTF">2022-01-19T06:03:58Z</dcterms:modified>
</cp:coreProperties>
</file>