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24 сокр" sheetId="2" r:id="rId1"/>
  </sheets>
  <calcPr calcId="145621"/>
</workbook>
</file>

<file path=xl/calcChain.xml><?xml version="1.0" encoding="utf-8"?>
<calcChain xmlns="http://schemas.openxmlformats.org/spreadsheetml/2006/main">
  <c r="E94" i="2" l="1"/>
  <c r="E53" i="2"/>
  <c r="E12" i="2"/>
  <c r="E127" i="2"/>
  <c r="E126" i="2" s="1"/>
  <c r="E125" i="2" s="1"/>
  <c r="D126" i="2"/>
  <c r="D125" i="2" s="1"/>
  <c r="C126" i="2"/>
  <c r="C125" i="2" s="1"/>
  <c r="E124" i="2"/>
  <c r="E123" i="2" s="1"/>
  <c r="E122" i="2" s="1"/>
  <c r="D123" i="2"/>
  <c r="D122" i="2" s="1"/>
  <c r="C123" i="2"/>
  <c r="C122" i="2" s="1"/>
  <c r="E121" i="2"/>
  <c r="D120" i="2"/>
  <c r="E120" i="2" s="1"/>
  <c r="C120" i="2"/>
  <c r="E119" i="2"/>
  <c r="E118" i="2"/>
  <c r="E117" i="2"/>
  <c r="E116" i="2"/>
  <c r="E115" i="2"/>
  <c r="E114" i="2"/>
  <c r="D113" i="2"/>
  <c r="E113" i="2" s="1"/>
  <c r="C113" i="2"/>
  <c r="E112" i="2"/>
  <c r="E111" i="2"/>
  <c r="E110" i="2"/>
  <c r="E109" i="2"/>
  <c r="E108" i="2"/>
  <c r="E107" i="2"/>
  <c r="E106" i="2"/>
  <c r="E105" i="2"/>
  <c r="E104" i="2"/>
  <c r="E103" i="2"/>
  <c r="E102" i="2"/>
  <c r="D101" i="2"/>
  <c r="C101" i="2"/>
  <c r="E100" i="2"/>
  <c r="E99" i="2"/>
  <c r="E98" i="2"/>
  <c r="D97" i="2"/>
  <c r="C97" i="2"/>
  <c r="E86" i="2"/>
  <c r="E85" i="2" s="1"/>
  <c r="E84" i="2" s="1"/>
  <c r="D85" i="2"/>
  <c r="D84" i="2" s="1"/>
  <c r="C85" i="2"/>
  <c r="C84" i="2" s="1"/>
  <c r="E83" i="2"/>
  <c r="E82" i="2" s="1"/>
  <c r="E81" i="2" s="1"/>
  <c r="D82" i="2"/>
  <c r="D81" i="2" s="1"/>
  <c r="C82" i="2"/>
  <c r="C81" i="2" s="1"/>
  <c r="E80" i="2"/>
  <c r="D79" i="2"/>
  <c r="C79" i="2"/>
  <c r="E78" i="2"/>
  <c r="E77" i="2"/>
  <c r="E76" i="2"/>
  <c r="E75" i="2"/>
  <c r="E74" i="2"/>
  <c r="E73" i="2"/>
  <c r="D72" i="2"/>
  <c r="C72" i="2"/>
  <c r="E71" i="2"/>
  <c r="E70" i="2"/>
  <c r="E69" i="2"/>
  <c r="E68" i="2"/>
  <c r="E67" i="2"/>
  <c r="E66" i="2"/>
  <c r="E65" i="2"/>
  <c r="E64" i="2"/>
  <c r="E63" i="2"/>
  <c r="E62" i="2"/>
  <c r="E61" i="2"/>
  <c r="D60" i="2"/>
  <c r="C60" i="2"/>
  <c r="E59" i="2"/>
  <c r="E58" i="2"/>
  <c r="E57" i="2"/>
  <c r="D56" i="2"/>
  <c r="C56" i="2"/>
  <c r="C55" i="2" s="1"/>
  <c r="C54" i="2" s="1"/>
  <c r="E45" i="2"/>
  <c r="E44" i="2" s="1"/>
  <c r="E43" i="2" s="1"/>
  <c r="D44" i="2"/>
  <c r="D43" i="2" s="1"/>
  <c r="C44" i="2"/>
  <c r="C43" i="2" s="1"/>
  <c r="E42" i="2"/>
  <c r="E41" i="2" s="1"/>
  <c r="E40" i="2" s="1"/>
  <c r="D41" i="2"/>
  <c r="D40" i="2" s="1"/>
  <c r="C41" i="2"/>
  <c r="C40" i="2" s="1"/>
  <c r="E39" i="2"/>
  <c r="D38" i="2"/>
  <c r="C38" i="2"/>
  <c r="E37" i="2"/>
  <c r="E36" i="2"/>
  <c r="E35" i="2"/>
  <c r="E34" i="2"/>
  <c r="E33" i="2"/>
  <c r="E32" i="2"/>
  <c r="D31" i="2"/>
  <c r="C31" i="2"/>
  <c r="E30" i="2"/>
  <c r="E29" i="2"/>
  <c r="E28" i="2"/>
  <c r="E27" i="2"/>
  <c r="E26" i="2"/>
  <c r="E25" i="2"/>
  <c r="E24" i="2"/>
  <c r="E23" i="2"/>
  <c r="E22" i="2"/>
  <c r="E21" i="2"/>
  <c r="E20" i="2"/>
  <c r="D19" i="2"/>
  <c r="C19" i="2"/>
  <c r="E18" i="2"/>
  <c r="E17" i="2"/>
  <c r="E16" i="2"/>
  <c r="D15" i="2"/>
  <c r="C15" i="2"/>
  <c r="C96" i="2" l="1"/>
  <c r="C95" i="2" s="1"/>
  <c r="C128" i="2" s="1"/>
  <c r="D55" i="2"/>
  <c r="D96" i="2"/>
  <c r="E56" i="2"/>
  <c r="E79" i="2"/>
  <c r="C14" i="2"/>
  <c r="C13" i="2" s="1"/>
  <c r="C46" i="2" s="1"/>
  <c r="D14" i="2"/>
  <c r="E97" i="2"/>
  <c r="E15" i="2"/>
  <c r="E14" i="2" s="1"/>
  <c r="E13" i="2" s="1"/>
  <c r="E46" i="2" s="1"/>
  <c r="E31" i="2"/>
  <c r="E38" i="2"/>
  <c r="C87" i="2"/>
  <c r="D54" i="2"/>
  <c r="E101" i="2"/>
  <c r="E96" i="2" s="1"/>
  <c r="E95" i="2" s="1"/>
  <c r="E128" i="2" s="1"/>
  <c r="E60" i="2"/>
  <c r="E72" i="2"/>
  <c r="E19" i="2"/>
  <c r="D95" i="2"/>
  <c r="D13" i="2"/>
  <c r="D46" i="2" s="1"/>
  <c r="D128" i="2" l="1"/>
  <c r="E55" i="2"/>
  <c r="E54" i="2" s="1"/>
  <c r="E87" i="2" s="1"/>
  <c r="D87" i="2"/>
</calcChain>
</file>

<file path=xl/sharedStrings.xml><?xml version="1.0" encoding="utf-8"?>
<sst xmlns="http://schemas.openxmlformats.org/spreadsheetml/2006/main" count="252" uniqueCount="102">
  <si>
    <t>ПОЯСНИТЕЛЬНАЯ ЗАПИСКА</t>
  </si>
  <si>
    <t>Предлагается внести следующие изменения:</t>
  </si>
  <si>
    <t>ДОХОДНАЯ ЧАСТЬ БЮДЖЕТА</t>
  </si>
  <si>
    <t xml:space="preserve">                                                                                                                                  Таблица 1</t>
  </si>
  <si>
    <t>Код бюджетной классификации                                    Российской Федерации</t>
  </si>
  <si>
    <t>Наименование доходов</t>
  </si>
  <si>
    <t>Уточнение                                 по видам                        доходов                      (тыс. руб.)</t>
  </si>
  <si>
    <t>Отклонение                       (тыс. руб.)</t>
  </si>
  <si>
    <t>Пояснение отклонений</t>
  </si>
  <si>
    <t>2 00 00000 00 0000 000</t>
  </si>
  <si>
    <t>2 02 10000 00 0000 150</t>
  </si>
  <si>
    <t>2 02 20000 00 0000 150</t>
  </si>
  <si>
    <t>2 02 30000 00 0000 150</t>
  </si>
  <si>
    <t>Субвенции бюджетам бюджетной системы Российской Федерации</t>
  </si>
  <si>
    <t>Принято в бюджете                               (тыс. руб.)</t>
  </si>
  <si>
    <t>(+ / -)</t>
  </si>
  <si>
    <t xml:space="preserve">1 00 00000 00 0000 000 </t>
  </si>
  <si>
    <t>НАЛОГОВЫЕ И  НЕНАЛОГОВЫЕ  ДОХОДЫ</t>
  </si>
  <si>
    <t>БЕЗВОЗМЕЗДНЫЕ ПОСТУПЛЕНИЯ</t>
  </si>
  <si>
    <t>2 02 00000 00 0000 000</t>
  </si>
  <si>
    <t xml:space="preserve">Дотации бюджетам бюджетной системы Российской Федерации
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</si>
  <si>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</si>
  <si>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</si>
  <si>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</si>
  <si>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</si>
  <si>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2 02 15009 14 0000 150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</si>
  <si>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
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</si>
  <si>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</si>
  <si>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</si>
  <si>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2 02 20299 14 0000 150</t>
  </si>
  <si>
    <t>2 02 20302 14 0000 150</t>
  </si>
  <si>
    <t>2 02 25213 14 0000 150</t>
  </si>
  <si>
    <t xml:space="preserve"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</si>
  <si>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>2 02 25304 14 0000 150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</si>
  <si>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</si>
  <si>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2 02 25424 14 0000 150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</si>
  <si>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</si>
  <si>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</si>
  <si>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</si>
  <si>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</si>
  <si>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</si>
  <si>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2 02 25599 14 0000 150</t>
  </si>
  <si>
    <t>2 02 25750 14 0000 150</t>
  </si>
  <si>
    <t>Субсидии бюджетам муниципальныз округов на реализацию мероприятий по модернизации школьных систем образования</t>
  </si>
  <si>
    <t>2 02 29999 14 0000 150</t>
  </si>
  <si>
    <t>2 02 30024 14 0000 150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</si>
  <si>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</si>
  <si>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</si>
  <si>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</si>
  <si>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2 02 35179 14 0000 150</t>
  </si>
  <si>
    <t>2 02 35303 14 0000 150</t>
  </si>
  <si>
    <t>2 02 36900 14 0000 150</t>
  </si>
  <si>
    <t>Единая субвенция бюджетам муниципальных округов из бюджета субъекта Российской Федерации</t>
  </si>
  <si>
    <t>2 02 40000 00 0000 150</t>
  </si>
  <si>
    <t>Иные межбюджетные трансферты</t>
  </si>
  <si>
    <t>2 02 49999 14 0000 150</t>
  </si>
  <si>
    <t>Всего</t>
  </si>
  <si>
    <t>2024 ГОД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</si>
  <si>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</si>
  <si>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</si>
  <si>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</si>
  <si>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</si>
  <si>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</si>
  <si>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2025 ГОД</t>
  </si>
  <si>
    <t>В доходную часть районного бюджета на 2024-2026 годы предлагается внести изменения, указанные в таблицах № 1,2,3.</t>
  </si>
  <si>
    <t>2026 ГОД</t>
  </si>
  <si>
    <t xml:space="preserve">                                                                                                                                  Таблица 2</t>
  </si>
  <si>
    <t xml:space="preserve">                                                                                                                                  Таблица 3</t>
  </si>
  <si>
    <t xml:space="preserve"> к проекту решения Представительного Собрания Кирилловского муниципального округа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</si>
  <si>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</si>
  <si>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 </t>
  </si>
  <si>
    <t>2 04 00000 00 0000 000</t>
  </si>
  <si>
    <t>БЕЗВОЗМЕЗДНЫЕ ПОСТУПЛЕНИЯ ОТ НЕГОСУДАРСТВЕННЫХ ОРГАНИЗАЦИ</t>
  </si>
  <si>
    <t>2 04 04000 00 0000 150</t>
  </si>
  <si>
    <t xml:space="preserve">Безвозмездные поступления от негосударственных организаций
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</si>
  <si>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</si>
  <si>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</si>
  <si>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2 07 00000 00 0000 000</t>
  </si>
  <si>
    <t>ПРОЧИЕ БЕЗВОЗМЕЗДНЫЕ ПОСТУПЛЕНИЯ</t>
  </si>
  <si>
    <t>2 07 04000 00 0000 000</t>
  </si>
  <si>
    <t xml:space="preserve">Прочие безвозмездные поступления в бюджеты
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</si>
  <si>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</si>
  <si>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</si>
  <si>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БЕЗВОЗМЕЗДНЫЕ ПОСТУПЛЕНИЯ ОТ ДРУГИХ БЮДЖЕТОВ БЮДЖЕТНОЙ СИСТЕМЫ РОССИЙСКОЙ ФЕДЕРАЦИИ</t>
  </si>
  <si>
    <t xml:space="preserve">Субсидии бюджетам бюджетной системы Российской Федерации (межбюджетные субсидии)
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</si>
  <si>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бюджетов"</t>
  </si>
  <si>
    <t>Прочие межбюджетные трансферты, передаваемые бюджетам муниципальных округов</t>
  </si>
  <si>
    <t>Безвозмездные поступления от негосударственных организаций</t>
  </si>
  <si>
    <t>Прочие безвозмездные поступления в бюджеты</t>
  </si>
  <si>
    <t>Дотации бюджетам бюджетной системы Российской Федерации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</si>
  <si>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</si>
  <si>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</si>
  <si>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</si>
  <si>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бюджетной системы Российской Федерации (межбюджетные субсидии)</t>
  </si>
  <si>
    <t xml:space="preserve">Закон области "О внесении изменений в закон области "Об областном бюджете на 2024 год и плановый период 2025 и 2026 годов" от .06.2024 №  </t>
  </si>
  <si>
    <t>Закон области "О внесении изменений в закон области "Об областном бюджете на 2024 год и плановый период 2025 и 2026 годов" от .06.2024 №  :+0,1 -Субсидии на рекультивацию земельных участков, занятых несанкционированными свалками отходов; -814,8 - субсидии на проведение мероприятий по предотвращению распространения сорного растения Борщевик Сосновского; +14444,2 - субсидии на обустройство детских и спортивных площадок; +750 - субсидии на обеспечение развития и укрепление МТБ мун.учреждений отрасли культура; + 86044,6 - субсидии на осуществление дорожной деятельности в отношении автомобильных дорог общего пользования местного значения; +5500,0 - субсидии на укрепление МТБ муниципальныз физкультурно-спортивных организаций; +3382,3,0- субсидии на проведение мероприятий по антитеррористичекой защищенности объектов культуры; +108,0 - субсидии на проведение мероприятий по антитеррористичекой защищенности мест массового пребывания людей; +4127,2 - субсидии на реализацию мероприятий по обустройству объектов городской и сельской инфраструктуры для занятий физ-рой и спортом; + 89,6 - субсидии на проведение мероприятий по антитеррористичекой защищенности учреждений в сфере молодежной политики</t>
  </si>
  <si>
    <t>Закон области "О внесении изменений в закон области "Об областном бюджете на 2024 год и плановый период 2025 и 2026 годов" от .06.2024 № (+1452,7 субвенция на 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организациях; +435,2 -субвенции на организацию деятельности МФЦ)</t>
  </si>
  <si>
    <t>Закон области "О внесении изменений в закон области "Об областном бюджете на 2024 год и плановый период 2025 и 2026 годов" от .06.2024 №</t>
  </si>
  <si>
    <t>Прогноз поступления: участие физических лиц (пожертвования) в реализации проекта "Народный бюджет" Николоторжское ТУ</t>
  </si>
  <si>
    <t>Закон области "О внесении изменений в закон области "Об областном бюджете на 2024 год и плановый период 2025 и 2026 годов" от .06.2024 № (-4886,2- субсидии на организацию уличного освещения; +22491,9 - субсидии на осуществление дорожной деятельности в отношении автомобильных дорог общего пользования местного значения)</t>
  </si>
  <si>
    <t>Закон области "О внесении изменений в закон области "Об областном бюджете на 2024 год и плановый период 2025 и 2026 годов" от .06.2024 №субвенция на 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</si>
  <si>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После внесения вышеуказанных изменений доходы бюджета округа увеличатся и составят: в 2024 году - 1 659 384,6 тыс. руб.;  в 2025 году - 710 179,2 тыс. руб.; в 2026 году -798 273,4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</si>
</sst>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6" formatCode="#,##0.0_ ;[Red]\-#,##0.0\ 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2">
    <xf numFmtId="0" fontId="0" fillId="0" borderId="0" xfId="0"/>
    <xf numFmtId="0" fontId="1" fillId="0" borderId="0" xfId="0" applyFont="1" applyAlignment="1">
      <alignment horizontal="justify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vertical="top" wrapText="1"/>
    </xf>
    <xf numFmtId="0" fontId="7" fillId="0" borderId="0" xfId="0" applyFont="1"/>
    <xf numFmtId="164" fontId="4" fillId="2" borderId="1" xfId="0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166" fontId="10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/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vertical="center" wrapText="1"/>
      <protection locked="0"/>
    </xf>
    <xf numFmtId="166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8"/>
  <sheetViews>
    <sheetView tabSelected="1" zoomScale="80" zoomScaleNormal="80" workbookViewId="0">
      <selection activeCell="P14" sqref="P14"/>
    </sheetView>
  </sheetViews>
  <sheetFormatPr defaultRowHeight="15" x14ac:dyDescent="0.25"/>
  <cols>
    <col min="1" max="1" width="23.5703125" customWidth="1"/>
    <col min="2" max="2" width="35.42578125" customWidth="1"/>
    <col min="3" max="5" width="13.28515625" customWidth="1"/>
    <col min="6" max="6" width="49.42578125" style="15" customWidth="1"/>
  </cols>
  <sheetData>
    <row r="1" spans="1:6" ht="15.75" x14ac:dyDescent="0.25">
      <c r="A1" s="40" t="s">
        <v>0</v>
      </c>
      <c r="B1" s="40"/>
      <c r="C1" s="40"/>
      <c r="D1" s="40"/>
      <c r="E1" s="40"/>
      <c r="F1" s="40"/>
    </row>
    <row r="2" spans="1:6" ht="19.5" customHeight="1" x14ac:dyDescent="0.25">
      <c r="A2" s="40" t="s">
        <v>68</v>
      </c>
      <c r="B2" s="40"/>
      <c r="C2" s="40"/>
      <c r="D2" s="40"/>
      <c r="E2" s="40"/>
      <c r="F2" s="40"/>
    </row>
    <row r="3" spans="1:6" ht="15.75" x14ac:dyDescent="0.25">
      <c r="A3" s="35"/>
    </row>
    <row r="4" spans="1:6" ht="15.75" x14ac:dyDescent="0.25">
      <c r="A4" s="41" t="s">
        <v>1</v>
      </c>
      <c r="B4" s="41"/>
      <c r="C4" s="41"/>
      <c r="D4" s="41"/>
      <c r="E4" s="41"/>
      <c r="F4" s="41"/>
    </row>
    <row r="5" spans="1:6" ht="15.75" x14ac:dyDescent="0.25">
      <c r="A5" s="40" t="s">
        <v>2</v>
      </c>
      <c r="B5" s="40"/>
      <c r="C5" s="40"/>
      <c r="D5" s="40"/>
      <c r="E5" s="40"/>
      <c r="F5" s="40"/>
    </row>
    <row r="6" spans="1:6" ht="15.75" x14ac:dyDescent="0.25">
      <c r="A6" s="41" t="s">
        <v>64</v>
      </c>
      <c r="B6" s="41"/>
      <c r="C6" s="41"/>
      <c r="D6" s="41"/>
      <c r="E6" s="41"/>
      <c r="F6" s="41"/>
    </row>
    <row r="7" spans="1:6" ht="31.5" customHeight="1" x14ac:dyDescent="0.25">
      <c r="A7" s="39" t="s">
        <v>101</v>
      </c>
      <c r="B7" s="39"/>
      <c r="C7" s="39"/>
      <c r="D7" s="39"/>
      <c r="E7" s="39"/>
      <c r="F7" s="39"/>
    </row>
    <row r="8" spans="1:6" ht="16.5" customHeight="1" x14ac:dyDescent="0.25">
      <c r="A8" s="1" t="s">
        <v>3</v>
      </c>
    </row>
    <row r="9" spans="1:6" ht="40.5" customHeight="1" x14ac:dyDescent="0.25">
      <c r="A9" s="37" t="s">
        <v>4</v>
      </c>
      <c r="B9" s="37" t="s">
        <v>5</v>
      </c>
      <c r="C9" s="37" t="s">
        <v>14</v>
      </c>
      <c r="D9" s="37" t="s">
        <v>6</v>
      </c>
      <c r="E9" s="34" t="s">
        <v>7</v>
      </c>
      <c r="F9" s="38" t="s">
        <v>8</v>
      </c>
    </row>
    <row r="10" spans="1:6" x14ac:dyDescent="0.25">
      <c r="A10" s="37"/>
      <c r="B10" s="37"/>
      <c r="C10" s="37"/>
      <c r="D10" s="37"/>
      <c r="E10" s="34" t="s">
        <v>15</v>
      </c>
      <c r="F10" s="38"/>
    </row>
    <row r="11" spans="1:6" s="5" customFormat="1" ht="15.75" x14ac:dyDescent="0.25">
      <c r="A11" s="36" t="s">
        <v>57</v>
      </c>
      <c r="B11" s="36"/>
      <c r="C11" s="36"/>
      <c r="D11" s="36"/>
      <c r="E11" s="36"/>
      <c r="F11" s="36"/>
    </row>
    <row r="12" spans="1:6" ht="28.5" x14ac:dyDescent="0.25">
      <c r="A12" s="20" t="s">
        <v>16</v>
      </c>
      <c r="B12" s="21" t="s">
        <v>17</v>
      </c>
      <c r="C12" s="13">
        <v>293625</v>
      </c>
      <c r="D12" s="13">
        <v>293625</v>
      </c>
      <c r="E12" s="22">
        <f>D12-C12</f>
        <v>0</v>
      </c>
      <c r="F12" s="9"/>
    </row>
    <row r="13" spans="1:6" ht="28.5" x14ac:dyDescent="0.25">
      <c r="A13" s="20" t="s">
        <v>9</v>
      </c>
      <c r="B13" s="21" t="s">
        <v>18</v>
      </c>
      <c r="C13" s="13">
        <f>C14+C40+C43</f>
        <v>1180693.3999999999</v>
      </c>
      <c r="D13" s="13">
        <f>D14+D40+D43</f>
        <v>1365759.5999999999</v>
      </c>
      <c r="E13" s="22">
        <f>E14+E40+E43</f>
        <v>185066.20000000004</v>
      </c>
      <c r="F13" s="9"/>
    </row>
    <row r="14" spans="1:6" ht="75" x14ac:dyDescent="0.25">
      <c r="A14" s="2" t="s">
        <v>19</v>
      </c>
      <c r="B14" s="4" t="s">
        <v>83</v>
      </c>
      <c r="C14" s="6">
        <f>C15+C19+C31+C38</f>
        <v>1177958.7</v>
      </c>
      <c r="D14" s="6">
        <f>D15+D19+D31+D38</f>
        <v>1363023.3</v>
      </c>
      <c r="E14" s="23">
        <f>E15+E19+E31+E38</f>
        <v>185064.60000000003</v>
      </c>
      <c r="F14" s="9"/>
    </row>
    <row r="15" spans="1:6" ht="30" x14ac:dyDescent="0.25">
      <c r="A15" s="2" t="s">
        <v>10</v>
      </c>
      <c r="B15" s="4" t="s">
        <v>89</v>
      </c>
      <c r="C15" s="6">
        <f>SUM(C16:C18)</f>
        <v>229878</v>
      </c>
      <c r="D15" s="6">
        <f>SUM(D16:D18)</f>
        <v>292581.09999999998</v>
      </c>
      <c r="E15" s="23">
        <f>SUM(E16:E18)</f>
        <v>62703.10000000002</v>
      </c>
      <c r="F15" s="33"/>
    </row>
    <row r="16" spans="1:6" ht="60" x14ac:dyDescent="0.25">
      <c r="A16" s="2" t="s">
        <v>21</v>
      </c>
      <c r="B16" s="7" t="s">
        <v>22</v>
      </c>
      <c r="C16" s="6">
        <v>18470.900000000001</v>
      </c>
      <c r="D16" s="6">
        <v>18470.900000000001</v>
      </c>
      <c r="E16" s="24">
        <f t="shared" ref="E16:E45" si="0">D16-C16</f>
        <v>0</v>
      </c>
      <c r="F16" s="12"/>
    </row>
    <row r="17" spans="1:6" ht="60" x14ac:dyDescent="0.25">
      <c r="A17" s="2" t="s">
        <v>23</v>
      </c>
      <c r="B17" s="4" t="s">
        <v>24</v>
      </c>
      <c r="C17" s="6">
        <v>115455.4</v>
      </c>
      <c r="D17" s="6">
        <v>175816.6</v>
      </c>
      <c r="E17" s="24">
        <f t="shared" si="0"/>
        <v>60361.200000000012</v>
      </c>
      <c r="F17" s="33" t="s">
        <v>94</v>
      </c>
    </row>
    <row r="18" spans="1:6" ht="75" x14ac:dyDescent="0.25">
      <c r="A18" s="2" t="s">
        <v>25</v>
      </c>
      <c r="B18" s="3" t="s">
        <v>90</v>
      </c>
      <c r="C18" s="6">
        <v>95951.7</v>
      </c>
      <c r="D18" s="6">
        <v>98293.6</v>
      </c>
      <c r="E18" s="24">
        <f t="shared" si="0"/>
        <v>2341.9000000000087</v>
      </c>
      <c r="F18" s="33" t="s">
        <v>94</v>
      </c>
    </row>
    <row r="19" spans="1:6" ht="50.25" customHeight="1" x14ac:dyDescent="0.25">
      <c r="A19" s="2" t="s">
        <v>11</v>
      </c>
      <c r="B19" s="4" t="s">
        <v>84</v>
      </c>
      <c r="C19" s="6">
        <f>SUM(C20:C30)</f>
        <v>720401.8</v>
      </c>
      <c r="D19" s="6">
        <f>SUM(D20:D30)</f>
        <v>834105</v>
      </c>
      <c r="E19" s="23">
        <f>SUM(E20:E30)</f>
        <v>113703.20000000001</v>
      </c>
      <c r="F19" s="12"/>
    </row>
    <row r="20" spans="1:6" ht="60" x14ac:dyDescent="0.25">
      <c r="A20" s="8" t="s">
        <v>27</v>
      </c>
      <c r="B20" s="9" t="s">
        <v>28</v>
      </c>
      <c r="C20" s="11">
        <v>192684.2</v>
      </c>
      <c r="D20" s="11">
        <v>192684.2</v>
      </c>
      <c r="E20" s="24">
        <f t="shared" si="0"/>
        <v>0</v>
      </c>
      <c r="F20" s="33"/>
    </row>
    <row r="21" spans="1:6" ht="180" x14ac:dyDescent="0.25">
      <c r="A21" s="2" t="s">
        <v>29</v>
      </c>
      <c r="B21" s="4" t="s">
        <v>58</v>
      </c>
      <c r="C21" s="6">
        <v>4417.8</v>
      </c>
      <c r="D21" s="6">
        <v>4417.8</v>
      </c>
      <c r="E21" s="24">
        <f t="shared" si="0"/>
        <v>0</v>
      </c>
      <c r="F21" s="9"/>
    </row>
    <row r="22" spans="1:6" ht="150" x14ac:dyDescent="0.25">
      <c r="A22" s="2" t="s">
        <v>30</v>
      </c>
      <c r="B22" s="4" t="s">
        <v>85</v>
      </c>
      <c r="C22" s="6">
        <v>6612.2</v>
      </c>
      <c r="D22" s="6">
        <v>6612.2</v>
      </c>
      <c r="E22" s="24">
        <f t="shared" si="0"/>
        <v>0</v>
      </c>
      <c r="F22" s="9"/>
    </row>
    <row r="23" spans="1:6" ht="90" x14ac:dyDescent="0.25">
      <c r="A23" s="8" t="s">
        <v>31</v>
      </c>
      <c r="B23" s="10" t="s">
        <v>91</v>
      </c>
      <c r="C23" s="11">
        <v>3478.6</v>
      </c>
      <c r="D23" s="11">
        <v>3478.6</v>
      </c>
      <c r="E23" s="24">
        <f t="shared" si="0"/>
        <v>0</v>
      </c>
      <c r="F23" s="16"/>
    </row>
    <row r="24" spans="1:6" ht="105" x14ac:dyDescent="0.25">
      <c r="A24" s="2" t="s">
        <v>33</v>
      </c>
      <c r="B24" s="3" t="s">
        <v>92</v>
      </c>
      <c r="C24" s="11">
        <v>7356.4</v>
      </c>
      <c r="D24" s="11">
        <v>7356.4</v>
      </c>
      <c r="E24" s="24">
        <f t="shared" si="0"/>
        <v>0</v>
      </c>
      <c r="F24" s="16"/>
    </row>
    <row r="25" spans="1:6" ht="105" x14ac:dyDescent="0.25">
      <c r="A25" s="2" t="s">
        <v>35</v>
      </c>
      <c r="B25" s="3" t="s">
        <v>36</v>
      </c>
      <c r="C25" s="11">
        <v>73115.199999999997</v>
      </c>
      <c r="D25" s="11">
        <v>73115.199999999997</v>
      </c>
      <c r="E25" s="24">
        <f t="shared" si="0"/>
        <v>0</v>
      </c>
      <c r="F25" s="17"/>
    </row>
    <row r="26" spans="1:6" ht="60" x14ac:dyDescent="0.25">
      <c r="A26" s="2" t="s">
        <v>37</v>
      </c>
      <c r="B26" s="3" t="s">
        <v>38</v>
      </c>
      <c r="C26" s="11">
        <v>3164.8</v>
      </c>
      <c r="D26" s="11">
        <v>3164.8</v>
      </c>
      <c r="E26" s="24">
        <f t="shared" si="0"/>
        <v>0</v>
      </c>
      <c r="F26" s="17"/>
    </row>
    <row r="27" spans="1:6" ht="50.25" customHeight="1" x14ac:dyDescent="0.25">
      <c r="A27" s="2" t="s">
        <v>39</v>
      </c>
      <c r="B27" s="3" t="s">
        <v>40</v>
      </c>
      <c r="C27" s="11">
        <v>0</v>
      </c>
      <c r="D27" s="11">
        <v>0</v>
      </c>
      <c r="E27" s="24">
        <f t="shared" si="0"/>
        <v>0</v>
      </c>
      <c r="F27" s="17"/>
    </row>
    <row r="28" spans="1:6" ht="60" x14ac:dyDescent="0.25">
      <c r="A28" s="2" t="s">
        <v>41</v>
      </c>
      <c r="B28" s="3" t="s">
        <v>59</v>
      </c>
      <c r="C28" s="11">
        <v>224.8</v>
      </c>
      <c r="D28" s="11">
        <v>224.8</v>
      </c>
      <c r="E28" s="24">
        <f t="shared" si="0"/>
        <v>0</v>
      </c>
      <c r="F28" s="17"/>
    </row>
    <row r="29" spans="1:6" ht="60" x14ac:dyDescent="0.25">
      <c r="A29" s="2" t="s">
        <v>42</v>
      </c>
      <c r="B29" s="3" t="s">
        <v>43</v>
      </c>
      <c r="C29" s="11">
        <v>95526.2</v>
      </c>
      <c r="D29" s="11">
        <v>95526.2</v>
      </c>
      <c r="E29" s="24">
        <f t="shared" si="0"/>
        <v>0</v>
      </c>
      <c r="F29" s="29"/>
    </row>
    <row r="30" spans="1:6" ht="409.6" customHeight="1" x14ac:dyDescent="0.25">
      <c r="A30" s="30" t="s">
        <v>44</v>
      </c>
      <c r="B30" s="31" t="s">
        <v>60</v>
      </c>
      <c r="C30" s="11">
        <v>333821.59999999998</v>
      </c>
      <c r="D30" s="11">
        <v>447524.8</v>
      </c>
      <c r="E30" s="32">
        <f t="shared" si="0"/>
        <v>113703.20000000001</v>
      </c>
      <c r="F30" s="29" t="s">
        <v>95</v>
      </c>
    </row>
    <row r="31" spans="1:6" ht="30" x14ac:dyDescent="0.25">
      <c r="A31" s="2" t="s">
        <v>12</v>
      </c>
      <c r="B31" s="4" t="s">
        <v>13</v>
      </c>
      <c r="C31" s="11">
        <f>SUM(C32:C37)</f>
        <v>215231.9</v>
      </c>
      <c r="D31" s="11">
        <f>SUM(D32:D37)</f>
        <v>223890.19999999998</v>
      </c>
      <c r="E31" s="24">
        <f t="shared" si="0"/>
        <v>8658.2999999999884</v>
      </c>
      <c r="F31" s="16"/>
    </row>
    <row r="32" spans="1:6" ht="180" x14ac:dyDescent="0.25">
      <c r="A32" s="2" t="s">
        <v>45</v>
      </c>
      <c r="B32" s="4" t="s">
        <v>61</v>
      </c>
      <c r="C32" s="11">
        <v>202377.5</v>
      </c>
      <c r="D32" s="11">
        <v>204265.4</v>
      </c>
      <c r="E32" s="24">
        <f t="shared" si="0"/>
        <v>1887.8999999999942</v>
      </c>
      <c r="F32" s="9" t="s">
        <v>96</v>
      </c>
    </row>
    <row r="33" spans="1:6" ht="80.25" customHeight="1" x14ac:dyDescent="0.25">
      <c r="A33" s="2" t="s">
        <v>46</v>
      </c>
      <c r="B33" s="4" t="s">
        <v>47</v>
      </c>
      <c r="C33" s="11">
        <v>400.3</v>
      </c>
      <c r="D33" s="11">
        <v>400.3</v>
      </c>
      <c r="E33" s="24">
        <f t="shared" si="0"/>
        <v>0</v>
      </c>
      <c r="F33" s="16"/>
    </row>
    <row r="34" spans="1:6" ht="105" x14ac:dyDescent="0.25">
      <c r="A34" s="2" t="s">
        <v>48</v>
      </c>
      <c r="B34" s="4" t="s">
        <v>62</v>
      </c>
      <c r="C34" s="11">
        <v>1.9</v>
      </c>
      <c r="D34" s="11">
        <v>1.9</v>
      </c>
      <c r="E34" s="24">
        <f t="shared" si="0"/>
        <v>0</v>
      </c>
      <c r="F34" s="16"/>
    </row>
    <row r="35" spans="1:6" ht="120" x14ac:dyDescent="0.25">
      <c r="A35" s="2" t="s">
        <v>49</v>
      </c>
      <c r="B35" s="4" t="s">
        <v>69</v>
      </c>
      <c r="C35" s="11">
        <v>1096</v>
      </c>
      <c r="D35" s="11">
        <v>1272.7</v>
      </c>
      <c r="E35" s="24">
        <f t="shared" si="0"/>
        <v>176.70000000000005</v>
      </c>
      <c r="F35" s="9" t="s">
        <v>97</v>
      </c>
    </row>
    <row r="36" spans="1:6" ht="200.25" customHeight="1" x14ac:dyDescent="0.25">
      <c r="A36" s="2" t="s">
        <v>50</v>
      </c>
      <c r="B36" s="4" t="s">
        <v>70</v>
      </c>
      <c r="C36" s="11">
        <v>8367.2000000000007</v>
      </c>
      <c r="D36" s="11">
        <v>14960.9</v>
      </c>
      <c r="E36" s="24">
        <f t="shared" si="0"/>
        <v>6593.6999999999989</v>
      </c>
      <c r="F36" s="9" t="s">
        <v>97</v>
      </c>
    </row>
    <row r="37" spans="1:6" ht="45" x14ac:dyDescent="0.25">
      <c r="A37" s="2" t="s">
        <v>51</v>
      </c>
      <c r="B37" s="4" t="s">
        <v>52</v>
      </c>
      <c r="C37" s="11">
        <v>2989</v>
      </c>
      <c r="D37" s="11">
        <v>2989</v>
      </c>
      <c r="E37" s="24">
        <f t="shared" si="0"/>
        <v>0</v>
      </c>
      <c r="F37" s="18"/>
    </row>
    <row r="38" spans="1:6" x14ac:dyDescent="0.25">
      <c r="A38" s="2" t="s">
        <v>53</v>
      </c>
      <c r="B38" s="4" t="s">
        <v>54</v>
      </c>
      <c r="C38" s="11">
        <f>SUM(C39:C39)</f>
        <v>12447</v>
      </c>
      <c r="D38" s="11">
        <f>SUM(D39:D39)</f>
        <v>12447</v>
      </c>
      <c r="E38" s="24">
        <f t="shared" si="0"/>
        <v>0</v>
      </c>
      <c r="F38" s="16"/>
    </row>
    <row r="39" spans="1:6" ht="45" x14ac:dyDescent="0.25">
      <c r="A39" s="2" t="s">
        <v>55</v>
      </c>
      <c r="B39" s="19" t="s">
        <v>86</v>
      </c>
      <c r="C39" s="11">
        <v>12447</v>
      </c>
      <c r="D39" s="11">
        <v>12447</v>
      </c>
      <c r="E39" s="24">
        <f t="shared" si="0"/>
        <v>0</v>
      </c>
      <c r="F39" s="16"/>
    </row>
    <row r="40" spans="1:6" ht="60" x14ac:dyDescent="0.25">
      <c r="A40" s="2" t="s">
        <v>71</v>
      </c>
      <c r="B40" s="19" t="s">
        <v>72</v>
      </c>
      <c r="C40" s="11">
        <f>C41</f>
        <v>1144.4000000000001</v>
      </c>
      <c r="D40" s="11">
        <f>D41</f>
        <v>1144.4000000000001</v>
      </c>
      <c r="E40" s="25">
        <f t="shared" ref="E40:E41" si="1">E41</f>
        <v>0</v>
      </c>
      <c r="F40" s="16"/>
    </row>
    <row r="41" spans="1:6" ht="32.25" customHeight="1" x14ac:dyDescent="0.25">
      <c r="A41" s="2" t="s">
        <v>73</v>
      </c>
      <c r="B41" s="3" t="s">
        <v>74</v>
      </c>
      <c r="C41" s="11">
        <f>C42</f>
        <v>1144.4000000000001</v>
      </c>
      <c r="D41" s="11">
        <f>D42</f>
        <v>1144.4000000000001</v>
      </c>
      <c r="E41" s="25">
        <f t="shared" si="1"/>
        <v>0</v>
      </c>
      <c r="F41" s="16"/>
    </row>
    <row r="42" spans="1:6" ht="75" x14ac:dyDescent="0.25">
      <c r="A42" s="2" t="s">
        <v>75</v>
      </c>
      <c r="B42" s="19" t="s">
        <v>76</v>
      </c>
      <c r="C42" s="11">
        <v>1144.4000000000001</v>
      </c>
      <c r="D42" s="11">
        <v>1144.4000000000001</v>
      </c>
      <c r="E42" s="24">
        <f t="shared" si="0"/>
        <v>0</v>
      </c>
      <c r="F42" s="9"/>
    </row>
    <row r="43" spans="1:6" ht="30" x14ac:dyDescent="0.25">
      <c r="A43" s="2" t="s">
        <v>77</v>
      </c>
      <c r="B43" s="19" t="s">
        <v>78</v>
      </c>
      <c r="C43" s="11">
        <f>C44</f>
        <v>1590.3</v>
      </c>
      <c r="D43" s="11">
        <f>D44</f>
        <v>1591.9</v>
      </c>
      <c r="E43" s="25">
        <f t="shared" ref="E43:E44" si="2">E44</f>
        <v>1.6000000000001364</v>
      </c>
      <c r="F43" s="16"/>
    </row>
    <row r="44" spans="1:6" ht="36" customHeight="1" x14ac:dyDescent="0.25">
      <c r="A44" s="2" t="s">
        <v>79</v>
      </c>
      <c r="B44" s="19" t="s">
        <v>80</v>
      </c>
      <c r="C44" s="11">
        <f>C45</f>
        <v>1590.3</v>
      </c>
      <c r="D44" s="11">
        <f>D45</f>
        <v>1591.9</v>
      </c>
      <c r="E44" s="25">
        <f t="shared" si="2"/>
        <v>1.6000000000001364</v>
      </c>
      <c r="F44" s="16"/>
    </row>
    <row r="45" spans="1:6" ht="75" x14ac:dyDescent="0.25">
      <c r="A45" s="2" t="s">
        <v>81</v>
      </c>
      <c r="B45" s="19" t="s">
        <v>82</v>
      </c>
      <c r="C45" s="11">
        <v>1590.3</v>
      </c>
      <c r="D45" s="11">
        <v>1591.9</v>
      </c>
      <c r="E45" s="24">
        <f t="shared" si="0"/>
        <v>1.6000000000001364</v>
      </c>
      <c r="F45" s="9" t="s">
        <v>98</v>
      </c>
    </row>
    <row r="46" spans="1:6" x14ac:dyDescent="0.25">
      <c r="A46" s="2"/>
      <c r="B46" s="21" t="s">
        <v>56</v>
      </c>
      <c r="C46" s="13">
        <f>C13+C12</f>
        <v>1474318.4</v>
      </c>
      <c r="D46" s="13">
        <f>D13+D12</f>
        <v>1659384.5999999999</v>
      </c>
      <c r="E46" s="22">
        <f>E13+E12</f>
        <v>185066.20000000004</v>
      </c>
      <c r="F46" s="16"/>
    </row>
    <row r="49" spans="1:6" ht="31.5" x14ac:dyDescent="0.25">
      <c r="A49" s="1" t="s">
        <v>66</v>
      </c>
    </row>
    <row r="50" spans="1:6" ht="25.5" x14ac:dyDescent="0.25">
      <c r="A50" s="37" t="s">
        <v>4</v>
      </c>
      <c r="B50" s="37" t="s">
        <v>5</v>
      </c>
      <c r="C50" s="37" t="s">
        <v>14</v>
      </c>
      <c r="D50" s="37" t="s">
        <v>6</v>
      </c>
      <c r="E50" s="34" t="s">
        <v>7</v>
      </c>
      <c r="F50" s="38" t="s">
        <v>8</v>
      </c>
    </row>
    <row r="51" spans="1:6" x14ac:dyDescent="0.25">
      <c r="A51" s="37"/>
      <c r="B51" s="37"/>
      <c r="C51" s="37"/>
      <c r="D51" s="37"/>
      <c r="E51" s="34" t="s">
        <v>15</v>
      </c>
      <c r="F51" s="38"/>
    </row>
    <row r="52" spans="1:6" ht="15.75" x14ac:dyDescent="0.25">
      <c r="A52" s="36" t="s">
        <v>63</v>
      </c>
      <c r="B52" s="36"/>
      <c r="C52" s="36"/>
      <c r="D52" s="36"/>
      <c r="E52" s="36"/>
      <c r="F52" s="36"/>
    </row>
    <row r="53" spans="1:6" ht="28.5" x14ac:dyDescent="0.25">
      <c r="A53" s="20" t="s">
        <v>16</v>
      </c>
      <c r="B53" s="21" t="s">
        <v>17</v>
      </c>
      <c r="C53" s="13">
        <v>293267</v>
      </c>
      <c r="D53" s="13">
        <v>293267</v>
      </c>
      <c r="E53" s="22">
        <f>D53-C53</f>
        <v>0</v>
      </c>
      <c r="F53" s="9"/>
    </row>
    <row r="54" spans="1:6" ht="28.5" x14ac:dyDescent="0.25">
      <c r="A54" s="20" t="s">
        <v>9</v>
      </c>
      <c r="B54" s="21" t="s">
        <v>18</v>
      </c>
      <c r="C54" s="13">
        <f t="shared" ref="C54:D54" si="3">C55+C81+C84</f>
        <v>391717.3</v>
      </c>
      <c r="D54" s="13">
        <f t="shared" si="3"/>
        <v>416912.20000000007</v>
      </c>
      <c r="E54" s="22">
        <f>E55+E81+E84</f>
        <v>25194.900000000031</v>
      </c>
      <c r="F54" s="9"/>
    </row>
    <row r="55" spans="1:6" ht="75" x14ac:dyDescent="0.25">
      <c r="A55" s="2" t="s">
        <v>19</v>
      </c>
      <c r="B55" s="4" t="s">
        <v>83</v>
      </c>
      <c r="C55" s="6">
        <f>C56+C60+C72+C79</f>
        <v>391717.3</v>
      </c>
      <c r="D55" s="6">
        <f>D56+D60+D72+D79</f>
        <v>416912.20000000007</v>
      </c>
      <c r="E55" s="23">
        <f>E56+E60+E72+E79</f>
        <v>25194.900000000031</v>
      </c>
      <c r="F55" s="9"/>
    </row>
    <row r="56" spans="1:6" ht="45" x14ac:dyDescent="0.25">
      <c r="A56" s="2" t="s">
        <v>10</v>
      </c>
      <c r="B56" s="4" t="s">
        <v>20</v>
      </c>
      <c r="C56" s="6">
        <f>SUM(C57:C59)</f>
        <v>119208.79999999999</v>
      </c>
      <c r="D56" s="6">
        <f>SUM(D57:D59)</f>
        <v>123892.6</v>
      </c>
      <c r="E56" s="23">
        <f>SUM(E57:E59)</f>
        <v>4683.8000000000029</v>
      </c>
      <c r="F56" s="9"/>
    </row>
    <row r="57" spans="1:6" ht="60" x14ac:dyDescent="0.25">
      <c r="A57" s="2" t="s">
        <v>21</v>
      </c>
      <c r="B57" s="7" t="s">
        <v>22</v>
      </c>
      <c r="C57" s="6">
        <v>0</v>
      </c>
      <c r="D57" s="6">
        <v>0</v>
      </c>
      <c r="E57" s="24">
        <f>D57-C57</f>
        <v>0</v>
      </c>
      <c r="F57" s="12"/>
    </row>
    <row r="58" spans="1:6" ht="60" x14ac:dyDescent="0.25">
      <c r="A58" s="2" t="s">
        <v>23</v>
      </c>
      <c r="B58" s="4" t="s">
        <v>24</v>
      </c>
      <c r="C58" s="6">
        <v>19992.099999999999</v>
      </c>
      <c r="D58" s="6">
        <v>19992.099999999999</v>
      </c>
      <c r="E58" s="24">
        <f>D58-C58</f>
        <v>0</v>
      </c>
      <c r="F58" s="9"/>
    </row>
    <row r="59" spans="1:6" ht="90" x14ac:dyDescent="0.25">
      <c r="A59" s="2" t="s">
        <v>25</v>
      </c>
      <c r="B59" s="3" t="s">
        <v>26</v>
      </c>
      <c r="C59" s="6">
        <v>99216.7</v>
      </c>
      <c r="D59" s="6">
        <v>103900.5</v>
      </c>
      <c r="E59" s="24">
        <f>D59-C59</f>
        <v>4683.8000000000029</v>
      </c>
      <c r="F59" s="12" t="s">
        <v>97</v>
      </c>
    </row>
    <row r="60" spans="1:6" ht="60" x14ac:dyDescent="0.25">
      <c r="A60" s="2" t="s">
        <v>11</v>
      </c>
      <c r="B60" s="4" t="s">
        <v>84</v>
      </c>
      <c r="C60" s="6">
        <f t="shared" ref="C60:D60" si="4">SUM(C61:C71)</f>
        <v>40474.6</v>
      </c>
      <c r="D60" s="6">
        <f t="shared" si="4"/>
        <v>58080.3</v>
      </c>
      <c r="E60" s="23">
        <f>SUM(E61:E71)</f>
        <v>17605.700000000004</v>
      </c>
      <c r="F60" s="12"/>
    </row>
    <row r="61" spans="1:6" ht="60" x14ac:dyDescent="0.25">
      <c r="A61" s="8" t="s">
        <v>27</v>
      </c>
      <c r="B61" s="9" t="s">
        <v>28</v>
      </c>
      <c r="C61" s="11">
        <v>0</v>
      </c>
      <c r="D61" s="11">
        <v>0</v>
      </c>
      <c r="E61" s="24">
        <f t="shared" ref="E61:E80" si="5">D61-C61</f>
        <v>0</v>
      </c>
      <c r="F61" s="18"/>
    </row>
    <row r="62" spans="1:6" ht="180" x14ac:dyDescent="0.25">
      <c r="A62" s="2" t="s">
        <v>29</v>
      </c>
      <c r="B62" s="4" t="s">
        <v>58</v>
      </c>
      <c r="C62" s="6">
        <v>0</v>
      </c>
      <c r="D62" s="6">
        <v>0</v>
      </c>
      <c r="E62" s="24">
        <f t="shared" si="5"/>
        <v>0</v>
      </c>
      <c r="F62" s="9"/>
    </row>
    <row r="63" spans="1:6" ht="150" x14ac:dyDescent="0.25">
      <c r="A63" s="2" t="s">
        <v>30</v>
      </c>
      <c r="B63" s="4" t="s">
        <v>85</v>
      </c>
      <c r="C63" s="6">
        <v>0</v>
      </c>
      <c r="D63" s="6">
        <v>0</v>
      </c>
      <c r="E63" s="24">
        <f t="shared" si="5"/>
        <v>0</v>
      </c>
      <c r="F63" s="9"/>
    </row>
    <row r="64" spans="1:6" ht="105" x14ac:dyDescent="0.25">
      <c r="A64" s="8" t="s">
        <v>31</v>
      </c>
      <c r="B64" s="10" t="s">
        <v>32</v>
      </c>
      <c r="C64" s="11">
        <v>0</v>
      </c>
      <c r="D64" s="11">
        <v>0</v>
      </c>
      <c r="E64" s="24">
        <f t="shared" si="5"/>
        <v>0</v>
      </c>
      <c r="F64" s="16"/>
    </row>
    <row r="65" spans="1:6" ht="120" x14ac:dyDescent="0.25">
      <c r="A65" s="2" t="s">
        <v>33</v>
      </c>
      <c r="B65" s="3" t="s">
        <v>34</v>
      </c>
      <c r="C65" s="11">
        <v>7190.4</v>
      </c>
      <c r="D65" s="11">
        <v>7190.4</v>
      </c>
      <c r="E65" s="24">
        <f t="shared" si="5"/>
        <v>0</v>
      </c>
      <c r="F65" s="16"/>
    </row>
    <row r="66" spans="1:6" ht="105" x14ac:dyDescent="0.25">
      <c r="A66" s="2" t="s">
        <v>35</v>
      </c>
      <c r="B66" s="3" t="s">
        <v>36</v>
      </c>
      <c r="C66" s="11">
        <v>0</v>
      </c>
      <c r="D66" s="11">
        <v>0</v>
      </c>
      <c r="E66" s="24">
        <f t="shared" si="5"/>
        <v>0</v>
      </c>
      <c r="F66" s="17"/>
    </row>
    <row r="67" spans="1:6" ht="60" x14ac:dyDescent="0.25">
      <c r="A67" s="2" t="s">
        <v>37</v>
      </c>
      <c r="B67" s="3" t="s">
        <v>38</v>
      </c>
      <c r="C67" s="11">
        <v>0</v>
      </c>
      <c r="D67" s="11">
        <v>0</v>
      </c>
      <c r="E67" s="24">
        <f t="shared" si="5"/>
        <v>0</v>
      </c>
      <c r="F67" s="14"/>
    </row>
    <row r="68" spans="1:6" ht="60" x14ac:dyDescent="0.25">
      <c r="A68" s="2" t="s">
        <v>39</v>
      </c>
      <c r="B68" s="3" t="s">
        <v>40</v>
      </c>
      <c r="C68" s="11">
        <v>0</v>
      </c>
      <c r="D68" s="11">
        <v>0</v>
      </c>
      <c r="E68" s="24">
        <f t="shared" si="5"/>
        <v>0</v>
      </c>
      <c r="F68" s="17"/>
    </row>
    <row r="69" spans="1:6" ht="60" x14ac:dyDescent="0.25">
      <c r="A69" s="2" t="s">
        <v>41</v>
      </c>
      <c r="B69" s="3" t="s">
        <v>59</v>
      </c>
      <c r="C69" s="11">
        <v>0</v>
      </c>
      <c r="D69" s="11">
        <v>0</v>
      </c>
      <c r="E69" s="24">
        <f t="shared" si="5"/>
        <v>0</v>
      </c>
      <c r="F69" s="17"/>
    </row>
    <row r="70" spans="1:6" ht="60" x14ac:dyDescent="0.25">
      <c r="A70" s="2" t="s">
        <v>42</v>
      </c>
      <c r="B70" s="3" t="s">
        <v>43</v>
      </c>
      <c r="C70" s="11">
        <v>0</v>
      </c>
      <c r="D70" s="11">
        <v>0</v>
      </c>
      <c r="E70" s="24">
        <f t="shared" si="5"/>
        <v>0</v>
      </c>
      <c r="F70" s="17"/>
    </row>
    <row r="71" spans="1:6" ht="120" x14ac:dyDescent="0.25">
      <c r="A71" s="2" t="s">
        <v>44</v>
      </c>
      <c r="B71" s="26" t="s">
        <v>60</v>
      </c>
      <c r="C71" s="11">
        <v>33284.199999999997</v>
      </c>
      <c r="D71" s="11">
        <v>50889.9</v>
      </c>
      <c r="E71" s="24">
        <f t="shared" si="5"/>
        <v>17605.700000000004</v>
      </c>
      <c r="F71" s="14" t="s">
        <v>99</v>
      </c>
    </row>
    <row r="72" spans="1:6" ht="30" x14ac:dyDescent="0.25">
      <c r="A72" s="2" t="s">
        <v>12</v>
      </c>
      <c r="B72" s="4" t="s">
        <v>13</v>
      </c>
      <c r="C72" s="11">
        <f>SUM(C73:C78)</f>
        <v>232033.9</v>
      </c>
      <c r="D72" s="11">
        <f>SUM(D73:D78)</f>
        <v>234939.30000000002</v>
      </c>
      <c r="E72" s="24">
        <f t="shared" si="5"/>
        <v>2905.4000000000233</v>
      </c>
      <c r="F72" s="14"/>
    </row>
    <row r="73" spans="1:6" ht="165" x14ac:dyDescent="0.25">
      <c r="A73" s="2" t="s">
        <v>45</v>
      </c>
      <c r="B73" s="4" t="s">
        <v>61</v>
      </c>
      <c r="C73" s="11">
        <v>219022.8</v>
      </c>
      <c r="D73" s="11">
        <v>221928.2</v>
      </c>
      <c r="E73" s="24">
        <f t="shared" si="5"/>
        <v>2905.4000000000233</v>
      </c>
      <c r="F73" s="9" t="s">
        <v>100</v>
      </c>
    </row>
    <row r="74" spans="1:6" ht="90" x14ac:dyDescent="0.25">
      <c r="A74" s="2" t="s">
        <v>46</v>
      </c>
      <c r="B74" s="4" t="s">
        <v>47</v>
      </c>
      <c r="C74" s="11">
        <v>440</v>
      </c>
      <c r="D74" s="11">
        <v>440</v>
      </c>
      <c r="E74" s="24">
        <f t="shared" si="5"/>
        <v>0</v>
      </c>
      <c r="F74" s="9"/>
    </row>
    <row r="75" spans="1:6" ht="105" x14ac:dyDescent="0.25">
      <c r="A75" s="2" t="s">
        <v>48</v>
      </c>
      <c r="B75" s="4" t="s">
        <v>62</v>
      </c>
      <c r="C75" s="11">
        <v>2</v>
      </c>
      <c r="D75" s="11">
        <v>2</v>
      </c>
      <c r="E75" s="24">
        <f t="shared" si="5"/>
        <v>0</v>
      </c>
      <c r="F75" s="16"/>
    </row>
    <row r="76" spans="1:6" ht="120" x14ac:dyDescent="0.25">
      <c r="A76" s="2" t="s">
        <v>49</v>
      </c>
      <c r="B76" s="4" t="s">
        <v>69</v>
      </c>
      <c r="C76" s="11">
        <v>1096</v>
      </c>
      <c r="D76" s="11">
        <v>1096</v>
      </c>
      <c r="E76" s="24">
        <f t="shared" si="5"/>
        <v>0</v>
      </c>
      <c r="F76" s="16"/>
    </row>
    <row r="77" spans="1:6" ht="225" x14ac:dyDescent="0.25">
      <c r="A77" s="2" t="s">
        <v>50</v>
      </c>
      <c r="B77" s="4" t="s">
        <v>70</v>
      </c>
      <c r="C77" s="11">
        <v>8484</v>
      </c>
      <c r="D77" s="11">
        <v>8484</v>
      </c>
      <c r="E77" s="24">
        <f t="shared" si="5"/>
        <v>0</v>
      </c>
      <c r="F77" s="18"/>
    </row>
    <row r="78" spans="1:6" ht="45" x14ac:dyDescent="0.25">
      <c r="A78" s="2" t="s">
        <v>51</v>
      </c>
      <c r="B78" s="4" t="s">
        <v>52</v>
      </c>
      <c r="C78" s="11">
        <v>2989.1</v>
      </c>
      <c r="D78" s="11">
        <v>2989.1</v>
      </c>
      <c r="E78" s="24">
        <f t="shared" si="5"/>
        <v>0</v>
      </c>
      <c r="F78" s="18"/>
    </row>
    <row r="79" spans="1:6" x14ac:dyDescent="0.25">
      <c r="A79" s="2" t="s">
        <v>53</v>
      </c>
      <c r="B79" s="4" t="s">
        <v>54</v>
      </c>
      <c r="C79" s="11">
        <f>SUM(C80:C80)</f>
        <v>0</v>
      </c>
      <c r="D79" s="11">
        <f>SUM(D80:D80)</f>
        <v>0</v>
      </c>
      <c r="E79" s="24">
        <f t="shared" si="5"/>
        <v>0</v>
      </c>
      <c r="F79" s="18"/>
    </row>
    <row r="80" spans="1:6" ht="45" x14ac:dyDescent="0.25">
      <c r="A80" s="2" t="s">
        <v>55</v>
      </c>
      <c r="B80" s="3" t="s">
        <v>86</v>
      </c>
      <c r="C80" s="11">
        <v>0</v>
      </c>
      <c r="D80" s="11">
        <v>0</v>
      </c>
      <c r="E80" s="24">
        <f t="shared" si="5"/>
        <v>0</v>
      </c>
      <c r="F80" s="18"/>
    </row>
    <row r="81" spans="1:6" ht="60" x14ac:dyDescent="0.25">
      <c r="A81" s="2" t="s">
        <v>71</v>
      </c>
      <c r="B81" s="19" t="s">
        <v>72</v>
      </c>
      <c r="C81" s="11">
        <f t="shared" ref="C81:E82" si="6">C82</f>
        <v>0</v>
      </c>
      <c r="D81" s="11">
        <f t="shared" si="6"/>
        <v>0</v>
      </c>
      <c r="E81" s="25">
        <f t="shared" si="6"/>
        <v>0</v>
      </c>
      <c r="F81" s="16"/>
    </row>
    <row r="82" spans="1:6" ht="45" x14ac:dyDescent="0.25">
      <c r="A82" s="2" t="s">
        <v>73</v>
      </c>
      <c r="B82" s="3" t="s">
        <v>74</v>
      </c>
      <c r="C82" s="11">
        <f t="shared" si="6"/>
        <v>0</v>
      </c>
      <c r="D82" s="11">
        <f t="shared" si="6"/>
        <v>0</v>
      </c>
      <c r="E82" s="25">
        <f t="shared" si="6"/>
        <v>0</v>
      </c>
      <c r="F82" s="16"/>
    </row>
    <row r="83" spans="1:6" ht="75" x14ac:dyDescent="0.25">
      <c r="A83" s="2" t="s">
        <v>75</v>
      </c>
      <c r="B83" s="19" t="s">
        <v>76</v>
      </c>
      <c r="C83" s="11">
        <v>0</v>
      </c>
      <c r="D83" s="11">
        <v>0</v>
      </c>
      <c r="E83" s="24">
        <f>D83-C83</f>
        <v>0</v>
      </c>
      <c r="F83" s="16"/>
    </row>
    <row r="84" spans="1:6" ht="30" x14ac:dyDescent="0.25">
      <c r="A84" s="2" t="s">
        <v>77</v>
      </c>
      <c r="B84" s="19" t="s">
        <v>78</v>
      </c>
      <c r="C84" s="11">
        <f t="shared" ref="C84:E85" si="7">C85</f>
        <v>0</v>
      </c>
      <c r="D84" s="11">
        <f t="shared" si="7"/>
        <v>0</v>
      </c>
      <c r="E84" s="25">
        <f t="shared" si="7"/>
        <v>0</v>
      </c>
      <c r="F84" s="16"/>
    </row>
    <row r="85" spans="1:6" ht="45" x14ac:dyDescent="0.25">
      <c r="A85" s="2" t="s">
        <v>79</v>
      </c>
      <c r="B85" s="19" t="s">
        <v>80</v>
      </c>
      <c r="C85" s="11">
        <f t="shared" si="7"/>
        <v>0</v>
      </c>
      <c r="D85" s="11">
        <f t="shared" si="7"/>
        <v>0</v>
      </c>
      <c r="E85" s="25">
        <f t="shared" si="7"/>
        <v>0</v>
      </c>
      <c r="F85" s="16"/>
    </row>
    <row r="86" spans="1:6" ht="75" x14ac:dyDescent="0.25">
      <c r="A86" s="2" t="s">
        <v>81</v>
      </c>
      <c r="B86" s="19" t="s">
        <v>82</v>
      </c>
      <c r="C86" s="11">
        <v>0</v>
      </c>
      <c r="D86" s="11">
        <v>0</v>
      </c>
      <c r="E86" s="24">
        <f>D86-C86</f>
        <v>0</v>
      </c>
      <c r="F86" s="16"/>
    </row>
    <row r="87" spans="1:6" x14ac:dyDescent="0.25">
      <c r="A87" s="2"/>
      <c r="B87" s="21" t="s">
        <v>56</v>
      </c>
      <c r="C87" s="13">
        <f>C54+C53</f>
        <v>684984.3</v>
      </c>
      <c r="D87" s="13">
        <f>D54+D53</f>
        <v>710179.20000000007</v>
      </c>
      <c r="E87" s="22">
        <f>E54+E53</f>
        <v>25194.900000000031</v>
      </c>
      <c r="F87" s="16"/>
    </row>
    <row r="90" spans="1:6" ht="31.5" x14ac:dyDescent="0.25">
      <c r="A90" s="1" t="s">
        <v>67</v>
      </c>
    </row>
    <row r="91" spans="1:6" ht="25.5" x14ac:dyDescent="0.25">
      <c r="A91" s="37" t="s">
        <v>4</v>
      </c>
      <c r="B91" s="37" t="s">
        <v>5</v>
      </c>
      <c r="C91" s="37" t="s">
        <v>14</v>
      </c>
      <c r="D91" s="37" t="s">
        <v>6</v>
      </c>
      <c r="E91" s="34" t="s">
        <v>7</v>
      </c>
      <c r="F91" s="38" t="s">
        <v>8</v>
      </c>
    </row>
    <row r="92" spans="1:6" x14ac:dyDescent="0.25">
      <c r="A92" s="37"/>
      <c r="B92" s="37"/>
      <c r="C92" s="37"/>
      <c r="D92" s="37"/>
      <c r="E92" s="34" t="s">
        <v>15</v>
      </c>
      <c r="F92" s="38"/>
    </row>
    <row r="93" spans="1:6" ht="15.75" x14ac:dyDescent="0.25">
      <c r="A93" s="36" t="s">
        <v>65</v>
      </c>
      <c r="B93" s="36"/>
      <c r="C93" s="36"/>
      <c r="D93" s="36"/>
      <c r="E93" s="36"/>
      <c r="F93" s="36"/>
    </row>
    <row r="94" spans="1:6" ht="28.5" x14ac:dyDescent="0.25">
      <c r="A94" s="20" t="s">
        <v>16</v>
      </c>
      <c r="B94" s="21" t="s">
        <v>17</v>
      </c>
      <c r="C94" s="13">
        <v>293579</v>
      </c>
      <c r="D94" s="13">
        <v>293579</v>
      </c>
      <c r="E94" s="22">
        <f>D94-C94</f>
        <v>0</v>
      </c>
      <c r="F94" s="9"/>
    </row>
    <row r="95" spans="1:6" ht="28.5" x14ac:dyDescent="0.25">
      <c r="A95" s="20" t="s">
        <v>9</v>
      </c>
      <c r="B95" s="21" t="s">
        <v>18</v>
      </c>
      <c r="C95" s="13">
        <f t="shared" ref="C95:D95" si="8">C96+C122+C125</f>
        <v>497105.19999999995</v>
      </c>
      <c r="D95" s="13">
        <f t="shared" si="8"/>
        <v>504694.39999999997</v>
      </c>
      <c r="E95" s="22">
        <f>E96+E122+E125</f>
        <v>7589.1999999999971</v>
      </c>
      <c r="F95" s="9"/>
    </row>
    <row r="96" spans="1:6" ht="75" x14ac:dyDescent="0.25">
      <c r="A96" s="2" t="s">
        <v>19</v>
      </c>
      <c r="B96" s="4" t="s">
        <v>83</v>
      </c>
      <c r="C96" s="6">
        <f>C97+C101+C113+C120</f>
        <v>497105.19999999995</v>
      </c>
      <c r="D96" s="6">
        <f>D97+D101+D113+D120</f>
        <v>504694.39999999997</v>
      </c>
      <c r="E96" s="23">
        <f>E97+E101+E113+E120</f>
        <v>7589.1999999999971</v>
      </c>
      <c r="F96" s="9"/>
    </row>
    <row r="97" spans="1:6" ht="45" x14ac:dyDescent="0.25">
      <c r="A97" s="2" t="s">
        <v>10</v>
      </c>
      <c r="B97" s="4" t="s">
        <v>20</v>
      </c>
      <c r="C97" s="6">
        <f>SUM(C98:C100)</f>
        <v>127868.70000000001</v>
      </c>
      <c r="D97" s="6">
        <f>SUM(D98:D100)</f>
        <v>132552.5</v>
      </c>
      <c r="E97" s="23">
        <f>SUM(E98:E100)</f>
        <v>4683.8000000000029</v>
      </c>
      <c r="F97" s="9"/>
    </row>
    <row r="98" spans="1:6" ht="60" x14ac:dyDescent="0.25">
      <c r="A98" s="2" t="s">
        <v>21</v>
      </c>
      <c r="B98" s="7" t="s">
        <v>22</v>
      </c>
      <c r="C98" s="6">
        <v>0</v>
      </c>
      <c r="D98" s="6">
        <v>0</v>
      </c>
      <c r="E98" s="24">
        <f>D98-C98</f>
        <v>0</v>
      </c>
      <c r="F98" s="12"/>
    </row>
    <row r="99" spans="1:6" ht="60" x14ac:dyDescent="0.25">
      <c r="A99" s="2" t="s">
        <v>23</v>
      </c>
      <c r="B99" s="4" t="s">
        <v>24</v>
      </c>
      <c r="C99" s="6">
        <v>25375.4</v>
      </c>
      <c r="D99" s="6">
        <v>25375.4</v>
      </c>
      <c r="E99" s="24">
        <f>D99-C99</f>
        <v>0</v>
      </c>
      <c r="F99" s="9"/>
    </row>
    <row r="100" spans="1:6" ht="90" x14ac:dyDescent="0.25">
      <c r="A100" s="2" t="s">
        <v>25</v>
      </c>
      <c r="B100" s="3" t="s">
        <v>26</v>
      </c>
      <c r="C100" s="6">
        <v>102493.3</v>
      </c>
      <c r="D100" s="6">
        <v>107177.1</v>
      </c>
      <c r="E100" s="24">
        <f>D100-C100</f>
        <v>4683.8000000000029</v>
      </c>
      <c r="F100" s="12" t="s">
        <v>97</v>
      </c>
    </row>
    <row r="101" spans="1:6" ht="45" x14ac:dyDescent="0.25">
      <c r="A101" s="2" t="s">
        <v>11</v>
      </c>
      <c r="B101" s="4" t="s">
        <v>93</v>
      </c>
      <c r="C101" s="6">
        <f t="shared" ref="C101:D101" si="9">SUM(C102:C112)</f>
        <v>123771.79999999999</v>
      </c>
      <c r="D101" s="6">
        <f t="shared" si="9"/>
        <v>123771.79999999999</v>
      </c>
      <c r="E101" s="23">
        <f>SUM(E102:E112)</f>
        <v>0</v>
      </c>
      <c r="F101" s="28"/>
    </row>
    <row r="102" spans="1:6" ht="60" x14ac:dyDescent="0.25">
      <c r="A102" s="8" t="s">
        <v>27</v>
      </c>
      <c r="B102" s="9" t="s">
        <v>28</v>
      </c>
      <c r="C102" s="11">
        <v>0</v>
      </c>
      <c r="D102" s="11">
        <v>0</v>
      </c>
      <c r="E102" s="24">
        <f t="shared" ref="E102:E121" si="10">D102-C102</f>
        <v>0</v>
      </c>
      <c r="F102" s="18"/>
    </row>
    <row r="103" spans="1:6" ht="180" x14ac:dyDescent="0.25">
      <c r="A103" s="2" t="s">
        <v>29</v>
      </c>
      <c r="B103" s="4" t="s">
        <v>58</v>
      </c>
      <c r="C103" s="6">
        <v>0</v>
      </c>
      <c r="D103" s="6">
        <v>0</v>
      </c>
      <c r="E103" s="24">
        <f t="shared" si="10"/>
        <v>0</v>
      </c>
      <c r="F103" s="9"/>
    </row>
    <row r="104" spans="1:6" ht="150" x14ac:dyDescent="0.25">
      <c r="A104" s="2" t="s">
        <v>30</v>
      </c>
      <c r="B104" s="4" t="s">
        <v>85</v>
      </c>
      <c r="C104" s="6">
        <v>0</v>
      </c>
      <c r="D104" s="6">
        <v>0</v>
      </c>
      <c r="E104" s="24">
        <f t="shared" si="10"/>
        <v>0</v>
      </c>
      <c r="F104" s="9"/>
    </row>
    <row r="105" spans="1:6" ht="105" x14ac:dyDescent="0.25">
      <c r="A105" s="8" t="s">
        <v>31</v>
      </c>
      <c r="B105" s="10" t="s">
        <v>32</v>
      </c>
      <c r="C105" s="11">
        <v>0</v>
      </c>
      <c r="D105" s="11">
        <v>0</v>
      </c>
      <c r="E105" s="24">
        <f t="shared" si="10"/>
        <v>0</v>
      </c>
      <c r="F105" s="16"/>
    </row>
    <row r="106" spans="1:6" ht="120" x14ac:dyDescent="0.25">
      <c r="A106" s="2" t="s">
        <v>33</v>
      </c>
      <c r="B106" s="3" t="s">
        <v>34</v>
      </c>
      <c r="C106" s="6">
        <v>6986</v>
      </c>
      <c r="D106" s="6">
        <v>6986</v>
      </c>
      <c r="E106" s="24">
        <f t="shared" si="10"/>
        <v>0</v>
      </c>
      <c r="F106" s="16"/>
    </row>
    <row r="107" spans="1:6" ht="105" x14ac:dyDescent="0.25">
      <c r="A107" s="2" t="s">
        <v>35</v>
      </c>
      <c r="B107" s="3" t="s">
        <v>36</v>
      </c>
      <c r="C107" s="6">
        <v>0</v>
      </c>
      <c r="D107" s="6">
        <v>0</v>
      </c>
      <c r="E107" s="24">
        <f t="shared" si="10"/>
        <v>0</v>
      </c>
      <c r="F107" s="17"/>
    </row>
    <row r="108" spans="1:6" ht="60" x14ac:dyDescent="0.25">
      <c r="A108" s="2" t="s">
        <v>37</v>
      </c>
      <c r="B108" s="3" t="s">
        <v>38</v>
      </c>
      <c r="C108" s="6">
        <v>0</v>
      </c>
      <c r="D108" s="6">
        <v>0</v>
      </c>
      <c r="E108" s="24">
        <f t="shared" si="10"/>
        <v>0</v>
      </c>
      <c r="F108" s="14"/>
    </row>
    <row r="109" spans="1:6" ht="60" x14ac:dyDescent="0.25">
      <c r="A109" s="2" t="s">
        <v>39</v>
      </c>
      <c r="B109" s="3" t="s">
        <v>40</v>
      </c>
      <c r="C109" s="11">
        <v>88577.7</v>
      </c>
      <c r="D109" s="11">
        <v>88577.7</v>
      </c>
      <c r="E109" s="24">
        <f t="shared" si="10"/>
        <v>0</v>
      </c>
      <c r="F109" s="17"/>
    </row>
    <row r="110" spans="1:6" ht="60" x14ac:dyDescent="0.25">
      <c r="A110" s="2" t="s">
        <v>41</v>
      </c>
      <c r="B110" s="3" t="s">
        <v>59</v>
      </c>
      <c r="C110" s="11">
        <v>0</v>
      </c>
      <c r="D110" s="11">
        <v>0</v>
      </c>
      <c r="E110" s="24">
        <f t="shared" si="10"/>
        <v>0</v>
      </c>
      <c r="F110" s="17"/>
    </row>
    <row r="111" spans="1:6" ht="60" x14ac:dyDescent="0.25">
      <c r="A111" s="2" t="s">
        <v>42</v>
      </c>
      <c r="B111" s="3" t="s">
        <v>43</v>
      </c>
      <c r="C111" s="11">
        <v>0</v>
      </c>
      <c r="D111" s="11">
        <v>0</v>
      </c>
      <c r="E111" s="24">
        <f t="shared" si="10"/>
        <v>0</v>
      </c>
      <c r="F111" s="17"/>
    </row>
    <row r="112" spans="1:6" ht="30" x14ac:dyDescent="0.25">
      <c r="A112" s="2" t="s">
        <v>44</v>
      </c>
      <c r="B112" s="27" t="s">
        <v>60</v>
      </c>
      <c r="C112" s="11">
        <v>28208.1</v>
      </c>
      <c r="D112" s="11">
        <v>28208.1</v>
      </c>
      <c r="E112" s="24">
        <f t="shared" si="10"/>
        <v>0</v>
      </c>
      <c r="F112" s="14"/>
    </row>
    <row r="113" spans="1:6" ht="30" x14ac:dyDescent="0.25">
      <c r="A113" s="2" t="s">
        <v>12</v>
      </c>
      <c r="B113" s="4" t="s">
        <v>13</v>
      </c>
      <c r="C113" s="11">
        <f>SUM(C114:C119)</f>
        <v>245464.69999999998</v>
      </c>
      <c r="D113" s="11">
        <f>SUM(D114:D119)</f>
        <v>248370.09999999998</v>
      </c>
      <c r="E113" s="24">
        <f t="shared" si="10"/>
        <v>2905.3999999999942</v>
      </c>
      <c r="F113" s="14"/>
    </row>
    <row r="114" spans="1:6" ht="165" x14ac:dyDescent="0.25">
      <c r="A114" s="2" t="s">
        <v>45</v>
      </c>
      <c r="B114" s="4" t="s">
        <v>61</v>
      </c>
      <c r="C114" s="11">
        <v>232135.4</v>
      </c>
      <c r="D114" s="11">
        <v>235040.8</v>
      </c>
      <c r="E114" s="24">
        <f t="shared" si="10"/>
        <v>2905.3999999999942</v>
      </c>
      <c r="F114" s="9" t="s">
        <v>100</v>
      </c>
    </row>
    <row r="115" spans="1:6" ht="90" x14ac:dyDescent="0.25">
      <c r="A115" s="2" t="s">
        <v>46</v>
      </c>
      <c r="B115" s="4" t="s">
        <v>47</v>
      </c>
      <c r="C115" s="11">
        <v>480.4</v>
      </c>
      <c r="D115" s="11">
        <v>480.4</v>
      </c>
      <c r="E115" s="24">
        <f t="shared" si="10"/>
        <v>0</v>
      </c>
      <c r="F115" s="9"/>
    </row>
    <row r="116" spans="1:6" ht="105" x14ac:dyDescent="0.25">
      <c r="A116" s="2" t="s">
        <v>48</v>
      </c>
      <c r="B116" s="4" t="s">
        <v>62</v>
      </c>
      <c r="C116" s="11">
        <v>13.1</v>
      </c>
      <c r="D116" s="11">
        <v>13.1</v>
      </c>
      <c r="E116" s="24">
        <f t="shared" si="10"/>
        <v>0</v>
      </c>
      <c r="F116" s="16"/>
    </row>
    <row r="117" spans="1:6" ht="120" x14ac:dyDescent="0.25">
      <c r="A117" s="2" t="s">
        <v>49</v>
      </c>
      <c r="B117" s="4" t="s">
        <v>69</v>
      </c>
      <c r="C117" s="11">
        <v>1320.8</v>
      </c>
      <c r="D117" s="11">
        <v>1320.8</v>
      </c>
      <c r="E117" s="24">
        <f t="shared" si="10"/>
        <v>0</v>
      </c>
      <c r="F117" s="16"/>
    </row>
    <row r="118" spans="1:6" ht="225" x14ac:dyDescent="0.25">
      <c r="A118" s="2" t="s">
        <v>50</v>
      </c>
      <c r="B118" s="4" t="s">
        <v>70</v>
      </c>
      <c r="C118" s="11">
        <v>8526.4</v>
      </c>
      <c r="D118" s="11">
        <v>8526.4</v>
      </c>
      <c r="E118" s="24">
        <f t="shared" si="10"/>
        <v>0</v>
      </c>
      <c r="F118" s="18"/>
    </row>
    <row r="119" spans="1:6" ht="45" x14ac:dyDescent="0.25">
      <c r="A119" s="2" t="s">
        <v>51</v>
      </c>
      <c r="B119" s="4" t="s">
        <v>52</v>
      </c>
      <c r="C119" s="11">
        <v>2988.6</v>
      </c>
      <c r="D119" s="11">
        <v>2988.6</v>
      </c>
      <c r="E119" s="24">
        <f t="shared" si="10"/>
        <v>0</v>
      </c>
      <c r="F119" s="18"/>
    </row>
    <row r="120" spans="1:6" x14ac:dyDescent="0.25">
      <c r="A120" s="2" t="s">
        <v>53</v>
      </c>
      <c r="B120" s="4" t="s">
        <v>54</v>
      </c>
      <c r="C120" s="11">
        <f>SUM(C121:C121)</f>
        <v>0</v>
      </c>
      <c r="D120" s="11">
        <f>SUM(D121:D121)</f>
        <v>0</v>
      </c>
      <c r="E120" s="24">
        <f t="shared" si="10"/>
        <v>0</v>
      </c>
      <c r="F120" s="18"/>
    </row>
    <row r="121" spans="1:6" ht="45" x14ac:dyDescent="0.25">
      <c r="A121" s="2" t="s">
        <v>55</v>
      </c>
      <c r="B121" s="3" t="s">
        <v>86</v>
      </c>
      <c r="C121" s="11">
        <v>0</v>
      </c>
      <c r="D121" s="11">
        <v>0</v>
      </c>
      <c r="E121" s="24">
        <f t="shared" si="10"/>
        <v>0</v>
      </c>
      <c r="F121" s="18"/>
    </row>
    <row r="122" spans="1:6" ht="60" x14ac:dyDescent="0.25">
      <c r="A122" s="2" t="s">
        <v>71</v>
      </c>
      <c r="B122" s="19" t="s">
        <v>72</v>
      </c>
      <c r="C122" s="11">
        <f t="shared" ref="C122:E123" si="11">C123</f>
        <v>0</v>
      </c>
      <c r="D122" s="11">
        <f t="shared" si="11"/>
        <v>0</v>
      </c>
      <c r="E122" s="25">
        <f t="shared" si="11"/>
        <v>0</v>
      </c>
      <c r="F122" s="16"/>
    </row>
    <row r="123" spans="1:6" ht="30" x14ac:dyDescent="0.25">
      <c r="A123" s="2" t="s">
        <v>73</v>
      </c>
      <c r="B123" s="3" t="s">
        <v>87</v>
      </c>
      <c r="C123" s="11">
        <f t="shared" si="11"/>
        <v>0</v>
      </c>
      <c r="D123" s="11">
        <f t="shared" si="11"/>
        <v>0</v>
      </c>
      <c r="E123" s="25">
        <f t="shared" si="11"/>
        <v>0</v>
      </c>
      <c r="F123" s="16"/>
    </row>
    <row r="124" spans="1:6" ht="75" x14ac:dyDescent="0.25">
      <c r="A124" s="2" t="s">
        <v>75</v>
      </c>
      <c r="B124" s="19" t="s">
        <v>76</v>
      </c>
      <c r="C124" s="11">
        <v>0</v>
      </c>
      <c r="D124" s="11">
        <v>0</v>
      </c>
      <c r="E124" s="24">
        <f>D124-C124</f>
        <v>0</v>
      </c>
      <c r="F124" s="16"/>
    </row>
    <row r="125" spans="1:6" ht="30" x14ac:dyDescent="0.25">
      <c r="A125" s="2" t="s">
        <v>77</v>
      </c>
      <c r="B125" s="19" t="s">
        <v>78</v>
      </c>
      <c r="C125" s="11">
        <f t="shared" ref="C125:E126" si="12">C126</f>
        <v>0</v>
      </c>
      <c r="D125" s="11">
        <f t="shared" si="12"/>
        <v>0</v>
      </c>
      <c r="E125" s="25">
        <f t="shared" si="12"/>
        <v>0</v>
      </c>
      <c r="F125" s="16"/>
    </row>
    <row r="126" spans="1:6" ht="30" x14ac:dyDescent="0.25">
      <c r="A126" s="2" t="s">
        <v>79</v>
      </c>
      <c r="B126" s="19" t="s">
        <v>88</v>
      </c>
      <c r="C126" s="11">
        <f t="shared" si="12"/>
        <v>0</v>
      </c>
      <c r="D126" s="11">
        <f t="shared" si="12"/>
        <v>0</v>
      </c>
      <c r="E126" s="25">
        <f t="shared" si="12"/>
        <v>0</v>
      </c>
      <c r="F126" s="16"/>
    </row>
    <row r="127" spans="1:6" ht="75" x14ac:dyDescent="0.25">
      <c r="A127" s="2" t="s">
        <v>81</v>
      </c>
      <c r="B127" s="19" t="s">
        <v>82</v>
      </c>
      <c r="C127" s="11">
        <v>0</v>
      </c>
      <c r="D127" s="11">
        <v>0</v>
      </c>
      <c r="E127" s="24">
        <f>D127-C127</f>
        <v>0</v>
      </c>
      <c r="F127" s="16"/>
    </row>
    <row r="128" spans="1:6" x14ac:dyDescent="0.25">
      <c r="A128" s="2"/>
      <c r="B128" s="21" t="s">
        <v>56</v>
      </c>
      <c r="C128" s="13">
        <f>C95+C94</f>
        <v>790684.2</v>
      </c>
      <c r="D128" s="13">
        <f>D95+D94</f>
        <v>798273.39999999991</v>
      </c>
      <c r="E128" s="22">
        <f>E95+E94</f>
        <v>7589.1999999999971</v>
      </c>
      <c r="F128" s="16"/>
    </row>
  </sheetData>
  <mergeCells count="24">
    <mergeCell ref="A11:F11"/>
    <mergeCell ref="A1:F1"/>
    <mergeCell ref="A2:F2"/>
    <mergeCell ref="A4:F4"/>
    <mergeCell ref="A5:F5"/>
    <mergeCell ref="A6:F6"/>
    <mergeCell ref="A7:F7"/>
    <mergeCell ref="A9:A10"/>
    <mergeCell ref="B9:B10"/>
    <mergeCell ref="C9:C10"/>
    <mergeCell ref="D9:D10"/>
    <mergeCell ref="F9:F10"/>
    <mergeCell ref="A93:F93"/>
    <mergeCell ref="A50:A51"/>
    <mergeCell ref="B50:B51"/>
    <mergeCell ref="C50:C51"/>
    <mergeCell ref="D50:D51"/>
    <mergeCell ref="F50:F51"/>
    <mergeCell ref="A52:F52"/>
    <mergeCell ref="A91:A92"/>
    <mergeCell ref="B91:B92"/>
    <mergeCell ref="C91:C92"/>
    <mergeCell ref="D91:D92"/>
    <mergeCell ref="F91:F92"/>
  </mergeCells>
  <pageMargins left="0.7" right="0.36" top="0.75" bottom="0.36" header="0.3" footer="0.3"/>
  <pageSetup paperSize="9" scale="61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сокр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2024-07-04T12:59:43Z</dcterms:modified>
</cp:coreProperties>
</file>