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2" i="1" l="1"/>
  <c r="C34" i="1"/>
  <c r="D41" i="1" l="1"/>
  <c r="D35" i="1"/>
  <c r="D34" i="1"/>
  <c r="C33" i="1"/>
  <c r="C32" i="1" s="1"/>
  <c r="D33" i="1"/>
  <c r="E42" i="1"/>
  <c r="E32" i="1"/>
  <c r="D32" i="1" l="1"/>
  <c r="D42" i="1"/>
  <c r="E28" i="1"/>
  <c r="D28" i="1"/>
  <c r="C28" i="1"/>
  <c r="D51" i="1" l="1"/>
  <c r="D48" i="1" s="1"/>
  <c r="E51" i="1"/>
  <c r="E48" i="1" s="1"/>
  <c r="C51" i="1"/>
  <c r="C48" i="1" s="1"/>
  <c r="C27" i="1" s="1"/>
  <c r="C26" i="1" s="1"/>
  <c r="D13" i="1"/>
  <c r="E13" i="1"/>
  <c r="C13" i="1"/>
  <c r="D11" i="1"/>
  <c r="E11" i="1"/>
  <c r="C11" i="1"/>
  <c r="D9" i="1"/>
  <c r="E9" i="1"/>
  <c r="C9" i="1"/>
  <c r="C8" i="1" l="1"/>
  <c r="D8" i="1"/>
  <c r="E8" i="1"/>
  <c r="E27" i="1"/>
  <c r="E26" i="1" s="1"/>
  <c r="D27" i="1"/>
  <c r="D26" i="1" s="1"/>
  <c r="D53" i="1" l="1"/>
  <c r="E53" i="1"/>
  <c r="C53" i="1"/>
</calcChain>
</file>

<file path=xl/sharedStrings.xml><?xml version="1.0" encoding="utf-8"?>
<sst xmlns="http://schemas.openxmlformats.org/spreadsheetml/2006/main" count="97" uniqueCount="96">
  <si>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</si>
  <si>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</si>
  <si>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</si>
  <si>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</si>
  <si>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</si>
  <si>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</si>
  <si>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</si>
  <si>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</si>
  <si>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</si>
  <si>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</si>
  <si>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</si>
  <si>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</si>
  <si>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</si>
  <si>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</si>
  <si>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</si>
  <si>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</si>
  <si>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</si>
  <si>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</si>
  <si>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</si>
  <si>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</si>
  <si>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</si>
  <si>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</si>
  <si>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</si>
  <si>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</si>
  <si>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</si>
  <si>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</si>
  <si>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</si>
  <si>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</si>
  <si>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</si>
  <si>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</si>
  <si>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</si>
  <si>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</si>
  <si>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</si>
  <si>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</si>
  <si>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</si>
  <si>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2 02 15009 05 0000 150</t>
  </si>
  <si>
    <t>2 02 20302 05 0000 150</t>
  </si>
  <si>
    <t>2 02 25555 05 0000 150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</si>
  <si>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</si>
  <si>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</si>
  <si>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</si>
  <si>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</si>
  <si>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</si>
  <si>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</si>
  <si>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</si>
  <si>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</si>
  <si>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</si>
  <si>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</si>
  <si>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</si>
  <si>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</si>
  <si>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</si>
  <si>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2 02 20000 00 0000 150</t>
  </si>
  <si>
    <t>2 02 36900 05 0000 150</t>
  </si>
  <si>
    <t>2 02 25304 05 0000 150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</si>
  <si>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</si>
  <si>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</si>
  <si>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</si>
  <si>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</si>
  <si>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</si>
  <si>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</si>
  <si>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</si>
  <si>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</si>
  <si>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</si>
  <si>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</si>
  <si>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</si>
  <si>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</si>
  <si>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</si>
  <si>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</si>
  <si>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</si>
  <si>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</si>
  <si>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Объем  доходов  районного бюджета на 2023 год и плановый период 2024 и 2025 годов, формируемый за счет налоговых и неналоговых доходов, а также безвозмездных поступлений.</t>
  </si>
  <si>
    <t>2 02 15002 00 0000 150</t>
  </si>
  <si>
    <t>Дотации бюджетам муниципальных районов на поддержку мер по обеспечению сбалансированности бюджетов</t>
  </si>
  <si>
    <t xml:space="preserve">Дотации на выравнивание бюджетной обеспеченности </t>
  </si>
  <si>
    <t>2 02 15001 00 0000 150</t>
  </si>
  <si>
    <t>1 13 00000 00 0000 000</t>
  </si>
  <si>
    <t>ДОХОДЫ ОТ ОКАЗАНИЯ ПЛАТНЫХ УСЛУГ И КОМПЕНСАЦИИ ЗАТРАТ ГОСУДАРСТВА</t>
  </si>
  <si>
    <t>2 02 25576 05 0000 150</t>
  </si>
  <si>
    <t>Субсидии бюджетам мунципальных районов на обеспечение комплексного развития сельских территорий</t>
  </si>
  <si>
    <t>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</si>
  <si>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</si>
  <si>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2 02 35303 05 0000 150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</si>
  <si>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</si>
  <si>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</si>
  <si>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</si>
  <si>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</si>
  <si>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</si>
  <si>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</si>
  <si>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образовательными программы основного общего образования, образовательными программы среднего общего образования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</si>
  <si>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</si>
  <si>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</si>
  <si>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</si>
  <si>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</si>
  <si>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</si>
  <si>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</si>
  <si>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 xml:space="preserve">Приложение 2 к решению Представительного  Собрания  Кирилловского муниципального округа от ___________  № _____                                                                                               «Приложение 2 к решению Представительного Собрания Кирилловского муниципального района от  08.12.2022                                          № 85 (в редакции решений Представительного Собрания   от 13.04.2023  № 28, от 26.07 2023 №43, от 07.09.2023 №45, от 04.10.2023 №18)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</si>
</sst>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zoomScaleNormal="100" workbookViewId="0">
      <selection activeCell="C1" sqref="C1:E1"/>
    </sheetView>
  </sheetViews>
  <sheetFormatPr defaultColWidth="9.140625" defaultRowHeight="15" x14ac:dyDescent="0.25"/>
  <cols>
    <col min="1" max="1" width="23.28515625" style="12" customWidth="1"/>
    <col min="2" max="2" width="48.7109375" style="2" customWidth="1"/>
    <col min="3" max="3" width="17.42578125" style="2" customWidth="1"/>
    <col min="4" max="4" width="18.140625" style="2" customWidth="1"/>
    <col min="5" max="5" width="17.85546875" style="2" customWidth="1"/>
    <col min="6" max="16384" width="9.140625" style="2"/>
  </cols>
  <sheetData>
    <row r="1" spans="1:5" ht="126" customHeight="1" x14ac:dyDescent="0.25">
      <c r="C1" s="30" t="s">
        <v>95</v>
      </c>
      <c r="D1" s="30"/>
      <c r="E1" s="30"/>
    </row>
    <row r="2" spans="1:5" ht="2.25" hidden="1" customHeight="1" x14ac:dyDescent="0.25">
      <c r="C2" s="10"/>
      <c r="D2" s="10"/>
      <c r="E2" s="10"/>
    </row>
    <row r="3" spans="1:5" ht="30.75" customHeight="1" x14ac:dyDescent="0.25">
      <c r="A3" s="29" t="s">
        <v>70</v>
      </c>
      <c r="B3" s="29"/>
      <c r="C3" s="29"/>
      <c r="D3" s="29"/>
      <c r="E3" s="29"/>
    </row>
    <row r="4" spans="1:5" x14ac:dyDescent="0.25">
      <c r="A4" s="13"/>
      <c r="B4" s="3"/>
      <c r="C4" s="3"/>
      <c r="D4" s="3"/>
      <c r="E4" s="4" t="s">
        <v>50</v>
      </c>
    </row>
    <row r="5" spans="1:5" ht="38.25" customHeight="1" x14ac:dyDescent="0.25">
      <c r="A5" s="31" t="s">
        <v>0</v>
      </c>
      <c r="B5" s="31" t="s">
        <v>1</v>
      </c>
      <c r="C5" s="31" t="s">
        <v>2</v>
      </c>
      <c r="D5" s="31"/>
      <c r="E5" s="31"/>
    </row>
    <row r="6" spans="1:5" x14ac:dyDescent="0.25">
      <c r="A6" s="31"/>
      <c r="B6" s="31"/>
      <c r="C6" s="5">
        <v>2023</v>
      </c>
      <c r="D6" s="5">
        <v>2024</v>
      </c>
      <c r="E6" s="5">
        <v>2025</v>
      </c>
    </row>
    <row r="7" spans="1:5" x14ac:dyDescent="0.25">
      <c r="A7" s="11">
        <v>1</v>
      </c>
      <c r="B7" s="5">
        <v>2</v>
      </c>
      <c r="C7" s="5">
        <v>3</v>
      </c>
      <c r="D7" s="5">
        <v>4</v>
      </c>
      <c r="E7" s="5">
        <v>5</v>
      </c>
    </row>
    <row r="8" spans="1:5" ht="16.5" customHeight="1" x14ac:dyDescent="0.25">
      <c r="A8" s="14" t="s">
        <v>3</v>
      </c>
      <c r="B8" s="6" t="s">
        <v>4</v>
      </c>
      <c r="C8" s="16">
        <f>C9+C11+C13+C17+C18+C19+C21+C22+C20+C23</f>
        <v>247921.5</v>
      </c>
      <c r="D8" s="16">
        <f>D9+D11+D13+D17+D18+D19+D21+D22+D20</f>
        <v>257594</v>
      </c>
      <c r="E8" s="16">
        <f>E9+E11+E13+E17+E18+E19+E21+E22+E20</f>
        <v>253129</v>
      </c>
    </row>
    <row r="9" spans="1:5" ht="15.75" customHeight="1" x14ac:dyDescent="0.25">
      <c r="A9" s="11" t="s">
        <v>5</v>
      </c>
      <c r="B9" s="1" t="s">
        <v>6</v>
      </c>
      <c r="C9" s="17">
        <f>C10</f>
        <v>187129</v>
      </c>
      <c r="D9" s="17">
        <f t="shared" ref="D9:E9" si="0">D10</f>
        <v>194066</v>
      </c>
      <c r="E9" s="17">
        <f t="shared" si="0"/>
        <v>184368</v>
      </c>
    </row>
    <row r="10" spans="1:5" ht="17.25" customHeight="1" x14ac:dyDescent="0.25">
      <c r="A10" s="11" t="s">
        <v>7</v>
      </c>
      <c r="B10" s="1" t="s">
        <v>8</v>
      </c>
      <c r="C10" s="17">
        <v>187129</v>
      </c>
      <c r="D10" s="17">
        <v>194066</v>
      </c>
      <c r="E10" s="17">
        <v>184368</v>
      </c>
    </row>
    <row r="11" spans="1:5" ht="44.25" customHeight="1" x14ac:dyDescent="0.25">
      <c r="A11" s="11" t="s">
        <v>9</v>
      </c>
      <c r="B11" s="1" t="s">
        <v>10</v>
      </c>
      <c r="C11" s="17">
        <f>C12</f>
        <v>24437</v>
      </c>
      <c r="D11" s="17">
        <f t="shared" ref="D11:E11" si="1">D12</f>
        <v>25985</v>
      </c>
      <c r="E11" s="17">
        <f t="shared" si="1"/>
        <v>27502</v>
      </c>
    </row>
    <row r="12" spans="1:5" ht="30" customHeight="1" x14ac:dyDescent="0.25">
      <c r="A12" s="11" t="s">
        <v>9</v>
      </c>
      <c r="B12" s="1" t="s">
        <v>11</v>
      </c>
      <c r="C12" s="17">
        <v>24437</v>
      </c>
      <c r="D12" s="17">
        <v>25985</v>
      </c>
      <c r="E12" s="17">
        <v>27502</v>
      </c>
    </row>
    <row r="13" spans="1:5" ht="17.25" customHeight="1" x14ac:dyDescent="0.25">
      <c r="A13" s="11" t="s">
        <v>12</v>
      </c>
      <c r="B13" s="1" t="s">
        <v>13</v>
      </c>
      <c r="C13" s="17">
        <f>SUM(C14:C16)</f>
        <v>25175</v>
      </c>
      <c r="D13" s="17">
        <f>SUM(D14:D16)</f>
        <v>26550</v>
      </c>
      <c r="E13" s="17">
        <f>SUM(E14:E16)</f>
        <v>30232</v>
      </c>
    </row>
    <row r="14" spans="1:5" ht="30" x14ac:dyDescent="0.25">
      <c r="A14" s="11" t="s">
        <v>14</v>
      </c>
      <c r="B14" s="1" t="s">
        <v>15</v>
      </c>
      <c r="C14" s="17">
        <v>23924</v>
      </c>
      <c r="D14" s="17">
        <v>25269</v>
      </c>
      <c r="E14" s="17">
        <v>28921</v>
      </c>
    </row>
    <row r="15" spans="1:5" ht="18" customHeight="1" x14ac:dyDescent="0.25">
      <c r="A15" s="11" t="s">
        <v>16</v>
      </c>
      <c r="B15" s="1" t="s">
        <v>17</v>
      </c>
      <c r="C15" s="17">
        <v>1</v>
      </c>
      <c r="D15" s="17">
        <v>1</v>
      </c>
      <c r="E15" s="17">
        <v>1</v>
      </c>
    </row>
    <row r="16" spans="1:5" ht="30" x14ac:dyDescent="0.25">
      <c r="A16" s="11" t="s">
        <v>18</v>
      </c>
      <c r="B16" s="1" t="s">
        <v>19</v>
      </c>
      <c r="C16" s="17">
        <v>1250</v>
      </c>
      <c r="D16" s="17">
        <v>1280</v>
      </c>
      <c r="E16" s="17">
        <v>1310</v>
      </c>
    </row>
    <row r="17" spans="1:5" ht="16.5" customHeight="1" x14ac:dyDescent="0.25">
      <c r="A17" s="11" t="s">
        <v>20</v>
      </c>
      <c r="B17" s="1" t="s">
        <v>21</v>
      </c>
      <c r="C17" s="17">
        <v>1595</v>
      </c>
      <c r="D17" s="17">
        <v>1595</v>
      </c>
      <c r="E17" s="17">
        <v>1595</v>
      </c>
    </row>
    <row r="18" spans="1:5" ht="44.25" customHeight="1" x14ac:dyDescent="0.25">
      <c r="A18" s="11" t="s">
        <v>22</v>
      </c>
      <c r="B18" s="1" t="s">
        <v>23</v>
      </c>
      <c r="C18" s="17">
        <v>4595</v>
      </c>
      <c r="D18" s="17">
        <v>4595</v>
      </c>
      <c r="E18" s="17">
        <v>4595</v>
      </c>
    </row>
    <row r="19" spans="1:5" ht="30" x14ac:dyDescent="0.25">
      <c r="A19" s="11" t="s">
        <v>24</v>
      </c>
      <c r="B19" s="1" t="s">
        <v>25</v>
      </c>
      <c r="C19" s="17">
        <v>147</v>
      </c>
      <c r="D19" s="17">
        <v>175</v>
      </c>
      <c r="E19" s="17">
        <v>209</v>
      </c>
    </row>
    <row r="20" spans="1:5" ht="30" x14ac:dyDescent="0.25">
      <c r="A20" s="23" t="s">
        <v>75</v>
      </c>
      <c r="B20" s="1" t="s">
        <v>76</v>
      </c>
      <c r="C20" s="17">
        <v>883</v>
      </c>
      <c r="D20" s="17">
        <v>883</v>
      </c>
      <c r="E20" s="17">
        <v>883</v>
      </c>
    </row>
    <row r="21" spans="1:5" ht="30.75" customHeight="1" x14ac:dyDescent="0.25">
      <c r="A21" s="11" t="s">
        <v>26</v>
      </c>
      <c r="B21" s="1" t="s">
        <v>27</v>
      </c>
      <c r="C21" s="17">
        <v>3300</v>
      </c>
      <c r="D21" s="17">
        <v>3300</v>
      </c>
      <c r="E21" s="17">
        <v>3300</v>
      </c>
    </row>
    <row r="22" spans="1:5" ht="15.75" customHeight="1" x14ac:dyDescent="0.25">
      <c r="A22" s="11" t="s">
        <v>28</v>
      </c>
      <c r="B22" s="1" t="s">
        <v>29</v>
      </c>
      <c r="C22" s="17">
        <v>445</v>
      </c>
      <c r="D22" s="17">
        <v>445</v>
      </c>
      <c r="E22" s="17">
        <v>445</v>
      </c>
    </row>
    <row r="23" spans="1:5" ht="15.75" customHeight="1" x14ac:dyDescent="0.25">
      <c r="A23" s="28" t="s">
        <v>89</v>
      </c>
      <c r="B23" s="1" t="s">
        <v>90</v>
      </c>
      <c r="C23" s="17">
        <v>215.5</v>
      </c>
      <c r="D23" s="17">
        <v>0</v>
      </c>
      <c r="E23" s="17">
        <v>0</v>
      </c>
    </row>
    <row r="24" spans="1:5" ht="15.75" customHeight="1" x14ac:dyDescent="0.25">
      <c r="A24" s="28" t="s">
        <v>91</v>
      </c>
      <c r="B24" s="1" t="s">
        <v>92</v>
      </c>
      <c r="C24" s="17">
        <v>215.5</v>
      </c>
      <c r="D24" s="17">
        <v>0</v>
      </c>
      <c r="E24" s="17">
        <v>0</v>
      </c>
    </row>
    <row r="25" spans="1:5" ht="31.5" customHeight="1" x14ac:dyDescent="0.25">
      <c r="A25" s="28" t="s">
        <v>93</v>
      </c>
      <c r="B25" s="1" t="s">
        <v>94</v>
      </c>
      <c r="C25" s="17">
        <v>215.5</v>
      </c>
      <c r="D25" s="17">
        <v>0</v>
      </c>
      <c r="E25" s="17">
        <v>0</v>
      </c>
    </row>
    <row r="26" spans="1:5" ht="18.75" customHeight="1" x14ac:dyDescent="0.25">
      <c r="A26" s="14" t="s">
        <v>30</v>
      </c>
      <c r="B26" s="6" t="s">
        <v>31</v>
      </c>
      <c r="C26" s="16">
        <f>C27+C51</f>
        <v>1274659.5</v>
      </c>
      <c r="D26" s="16">
        <f>D27+D51</f>
        <v>593717.80000000005</v>
      </c>
      <c r="E26" s="16">
        <f>E27+E51</f>
        <v>345436.39999999997</v>
      </c>
    </row>
    <row r="27" spans="1:5" ht="30" customHeight="1" x14ac:dyDescent="0.25">
      <c r="A27" s="11" t="s">
        <v>32</v>
      </c>
      <c r="B27" s="1" t="s">
        <v>33</v>
      </c>
      <c r="C27" s="17">
        <f>C28+C32+C42+C48</f>
        <v>1274659.5</v>
      </c>
      <c r="D27" s="17">
        <f>D28+D32+D42+D48</f>
        <v>593717.80000000005</v>
      </c>
      <c r="E27" s="17">
        <f>E28+E32+E42+E48</f>
        <v>345436.39999999997</v>
      </c>
    </row>
    <row r="28" spans="1:5" ht="33" customHeight="1" x14ac:dyDescent="0.25">
      <c r="A28" s="11" t="s">
        <v>34</v>
      </c>
      <c r="B28" s="1" t="s">
        <v>55</v>
      </c>
      <c r="C28" s="17">
        <f>SUM(C29:C31)</f>
        <v>125484.6</v>
      </c>
      <c r="D28" s="17">
        <f>SUM(D29:D31)</f>
        <v>97776.299999999988</v>
      </c>
      <c r="E28" s="17">
        <f>SUM(E29:E31)</f>
        <v>97912.7</v>
      </c>
    </row>
    <row r="29" spans="1:5" ht="33" customHeight="1" x14ac:dyDescent="0.25">
      <c r="A29" s="20" t="s">
        <v>74</v>
      </c>
      <c r="B29" s="22" t="s">
        <v>73</v>
      </c>
      <c r="C29" s="17">
        <v>11054.3</v>
      </c>
      <c r="D29" s="17">
        <v>13453.9</v>
      </c>
      <c r="E29" s="17">
        <v>0</v>
      </c>
    </row>
    <row r="30" spans="1:5" ht="50.25" customHeight="1" x14ac:dyDescent="0.25">
      <c r="A30" s="20" t="s">
        <v>71</v>
      </c>
      <c r="B30" s="1" t="s">
        <v>72</v>
      </c>
      <c r="C30" s="17">
        <v>32898.199999999997</v>
      </c>
      <c r="D30" s="17">
        <v>0</v>
      </c>
      <c r="E30" s="17">
        <v>10364.799999999999</v>
      </c>
    </row>
    <row r="31" spans="1:5" ht="62.25" customHeight="1" x14ac:dyDescent="0.25">
      <c r="A31" s="11" t="s">
        <v>35</v>
      </c>
      <c r="B31" s="7" t="s">
        <v>56</v>
      </c>
      <c r="C31" s="17">
        <v>81532.100000000006</v>
      </c>
      <c r="D31" s="17">
        <v>84322.4</v>
      </c>
      <c r="E31" s="17">
        <v>87547.9</v>
      </c>
    </row>
    <row r="32" spans="1:5" ht="31.5" customHeight="1" x14ac:dyDescent="0.25">
      <c r="A32" s="11" t="s">
        <v>51</v>
      </c>
      <c r="B32" s="1" t="s">
        <v>57</v>
      </c>
      <c r="C32" s="17">
        <f>SUM(C33:C41)</f>
        <v>939990.20000000007</v>
      </c>
      <c r="D32" s="17">
        <f>SUM(D33:D41)</f>
        <v>261460.80000000002</v>
      </c>
      <c r="E32" s="17">
        <f>SUM(E33:E41)</f>
        <v>14754.8</v>
      </c>
    </row>
    <row r="33" spans="1:5" ht="48" customHeight="1" x14ac:dyDescent="0.25">
      <c r="A33" s="25" t="s">
        <v>79</v>
      </c>
      <c r="B33" s="1" t="s">
        <v>80</v>
      </c>
      <c r="C33" s="17">
        <f>74017.9+84387.3</f>
        <v>158405.20000000001</v>
      </c>
      <c r="D33" s="17">
        <f>296071.5-84387.3</f>
        <v>211684.2</v>
      </c>
      <c r="E33" s="17">
        <v>0</v>
      </c>
    </row>
    <row r="34" spans="1:5" ht="77.25" customHeight="1" x14ac:dyDescent="0.25">
      <c r="A34" s="11" t="s">
        <v>67</v>
      </c>
      <c r="B34" s="1" t="s">
        <v>68</v>
      </c>
      <c r="C34" s="17">
        <f>276462.9+11272.5+2362.1</f>
        <v>290097.5</v>
      </c>
      <c r="D34" s="17">
        <f>6187+592.9-2362.1</f>
        <v>4417.7999999999993</v>
      </c>
      <c r="E34" s="17">
        <v>0</v>
      </c>
    </row>
    <row r="35" spans="1:5" ht="105" x14ac:dyDescent="0.25">
      <c r="A35" s="11" t="s">
        <v>36</v>
      </c>
      <c r="B35" s="7" t="s">
        <v>66</v>
      </c>
      <c r="C35" s="17">
        <v>430220.4</v>
      </c>
      <c r="D35" s="17">
        <f>9963.1-5753+2362.1</f>
        <v>6572.2000000000007</v>
      </c>
      <c r="E35" s="17">
        <v>0</v>
      </c>
    </row>
    <row r="36" spans="1:5" ht="107.25" customHeight="1" x14ac:dyDescent="0.25">
      <c r="A36" s="25" t="s">
        <v>82</v>
      </c>
      <c r="B36" s="7" t="s">
        <v>83</v>
      </c>
      <c r="C36" s="18">
        <v>2189.4</v>
      </c>
      <c r="D36" s="18">
        <v>0</v>
      </c>
      <c r="E36" s="17">
        <v>0</v>
      </c>
    </row>
    <row r="37" spans="1:5" ht="75" x14ac:dyDescent="0.25">
      <c r="A37" s="25" t="s">
        <v>84</v>
      </c>
      <c r="B37" s="7" t="s">
        <v>85</v>
      </c>
      <c r="C37" s="18">
        <v>9590.6</v>
      </c>
      <c r="D37" s="18">
        <v>3478.1</v>
      </c>
      <c r="E37" s="18">
        <v>0</v>
      </c>
    </row>
    <row r="38" spans="1:5" ht="77.25" customHeight="1" x14ac:dyDescent="0.25">
      <c r="A38" s="11" t="s">
        <v>53</v>
      </c>
      <c r="B38" s="7" t="s">
        <v>58</v>
      </c>
      <c r="C38" s="18">
        <v>6919.5</v>
      </c>
      <c r="D38" s="18">
        <v>7989</v>
      </c>
      <c r="E38" s="18">
        <v>7908.8</v>
      </c>
    </row>
    <row r="39" spans="1:5" ht="60" x14ac:dyDescent="0.25">
      <c r="A39" s="11" t="s">
        <v>37</v>
      </c>
      <c r="B39" s="7" t="s">
        <v>69</v>
      </c>
      <c r="C39" s="18">
        <v>1372.4</v>
      </c>
      <c r="D39" s="18">
        <v>1743.4</v>
      </c>
      <c r="E39" s="18">
        <v>0</v>
      </c>
    </row>
    <row r="40" spans="1:5" ht="45" x14ac:dyDescent="0.25">
      <c r="A40" s="24" t="s">
        <v>77</v>
      </c>
      <c r="B40" s="7" t="s">
        <v>78</v>
      </c>
      <c r="C40" s="18">
        <v>0</v>
      </c>
      <c r="D40" s="18">
        <v>3457.7</v>
      </c>
      <c r="E40" s="18">
        <v>0</v>
      </c>
    </row>
    <row r="41" spans="1:5" ht="20.25" customHeight="1" x14ac:dyDescent="0.25">
      <c r="A41" s="11" t="s">
        <v>38</v>
      </c>
      <c r="B41" s="1" t="s">
        <v>39</v>
      </c>
      <c r="C41" s="17">
        <v>41195.199999999997</v>
      </c>
      <c r="D41" s="17">
        <f>8579.1+13539.3</f>
        <v>22118.400000000001</v>
      </c>
      <c r="E41" s="18">
        <v>6846</v>
      </c>
    </row>
    <row r="42" spans="1:5" ht="30" x14ac:dyDescent="0.25">
      <c r="A42" s="11" t="s">
        <v>40</v>
      </c>
      <c r="B42" s="1" t="s">
        <v>41</v>
      </c>
      <c r="C42" s="17">
        <f>SUM(C43:C47)</f>
        <v>201337.59999999998</v>
      </c>
      <c r="D42" s="17">
        <f>SUM(D43:D47)</f>
        <v>216349.89999999997</v>
      </c>
      <c r="E42" s="18">
        <f>SUM(E43:E47)</f>
        <v>227025.09999999998</v>
      </c>
    </row>
    <row r="43" spans="1:5" ht="45.75" customHeight="1" x14ac:dyDescent="0.25">
      <c r="A43" s="11" t="s">
        <v>42</v>
      </c>
      <c r="B43" s="1" t="s">
        <v>59</v>
      </c>
      <c r="C43" s="17">
        <v>189153.4</v>
      </c>
      <c r="D43" s="17">
        <v>204165.9</v>
      </c>
      <c r="E43" s="18">
        <v>214841.1</v>
      </c>
    </row>
    <row r="44" spans="1:5" ht="92.25" customHeight="1" x14ac:dyDescent="0.25">
      <c r="A44" s="25" t="s">
        <v>86</v>
      </c>
      <c r="B44" s="1" t="s">
        <v>87</v>
      </c>
      <c r="C44" s="18">
        <v>1053.4000000000001</v>
      </c>
      <c r="D44" s="18">
        <v>1053.4000000000001</v>
      </c>
      <c r="E44" s="18">
        <v>1053.4000000000001</v>
      </c>
    </row>
    <row r="45" spans="1:5" ht="75" customHeight="1" x14ac:dyDescent="0.25">
      <c r="A45" s="11" t="s">
        <v>43</v>
      </c>
      <c r="B45" s="1" t="s">
        <v>60</v>
      </c>
      <c r="C45" s="18">
        <v>0.5</v>
      </c>
      <c r="D45" s="18">
        <v>0.5</v>
      </c>
      <c r="E45" s="18">
        <v>0.5</v>
      </c>
    </row>
    <row r="46" spans="1:5" ht="137.25" customHeight="1" x14ac:dyDescent="0.25">
      <c r="A46" s="26" t="s">
        <v>81</v>
      </c>
      <c r="B46" s="27" t="s">
        <v>88</v>
      </c>
      <c r="C46" s="18">
        <v>8175.3</v>
      </c>
      <c r="D46" s="18">
        <v>8175.3</v>
      </c>
      <c r="E46" s="18">
        <v>8175.3</v>
      </c>
    </row>
    <row r="47" spans="1:5" ht="47.25" customHeight="1" x14ac:dyDescent="0.25">
      <c r="A47" s="11" t="s">
        <v>52</v>
      </c>
      <c r="B47" s="1" t="s">
        <v>61</v>
      </c>
      <c r="C47" s="18">
        <v>2955</v>
      </c>
      <c r="D47" s="18">
        <v>2954.8</v>
      </c>
      <c r="E47" s="18">
        <v>2954.8</v>
      </c>
    </row>
    <row r="48" spans="1:5" ht="17.25" customHeight="1" x14ac:dyDescent="0.25">
      <c r="A48" s="11" t="s">
        <v>62</v>
      </c>
      <c r="B48" s="1" t="s">
        <v>54</v>
      </c>
      <c r="C48" s="18">
        <f>SUM(C49:C52)</f>
        <v>7847.0999999999995</v>
      </c>
      <c r="D48" s="18">
        <f t="shared" ref="D48:E48" si="2">SUM(D49:D52)</f>
        <v>18130.8</v>
      </c>
      <c r="E48" s="18">
        <f t="shared" si="2"/>
        <v>5743.8</v>
      </c>
    </row>
    <row r="49" spans="1:5" ht="80.25" customHeight="1" x14ac:dyDescent="0.25">
      <c r="A49" s="11" t="s">
        <v>44</v>
      </c>
      <c r="B49" s="1" t="s">
        <v>63</v>
      </c>
      <c r="C49" s="18">
        <v>5950.4</v>
      </c>
      <c r="D49" s="18">
        <v>5783.8</v>
      </c>
      <c r="E49" s="18">
        <v>5743.8</v>
      </c>
    </row>
    <row r="50" spans="1:5" ht="33" customHeight="1" x14ac:dyDescent="0.25">
      <c r="A50" s="11" t="s">
        <v>45</v>
      </c>
      <c r="B50" s="7" t="s">
        <v>64</v>
      </c>
      <c r="C50" s="18">
        <v>1896.7</v>
      </c>
      <c r="D50" s="18">
        <v>12347</v>
      </c>
      <c r="E50" s="18">
        <v>0</v>
      </c>
    </row>
    <row r="51" spans="1:5" ht="15.75" customHeight="1" x14ac:dyDescent="0.25">
      <c r="A51" s="15" t="s">
        <v>65</v>
      </c>
      <c r="B51" s="9" t="s">
        <v>46</v>
      </c>
      <c r="C51" s="21">
        <f>SUM(C52)</f>
        <v>0</v>
      </c>
      <c r="D51" s="21">
        <f t="shared" ref="D51:E51" si="3">SUM(D52)</f>
        <v>0</v>
      </c>
      <c r="E51" s="21">
        <f t="shared" si="3"/>
        <v>0</v>
      </c>
    </row>
    <row r="52" spans="1:5" ht="34.5" customHeight="1" x14ac:dyDescent="0.25">
      <c r="A52" s="15" t="s">
        <v>47</v>
      </c>
      <c r="B52" s="9" t="s">
        <v>48</v>
      </c>
      <c r="C52" s="19">
        <v>0</v>
      </c>
      <c r="D52" s="19">
        <v>0</v>
      </c>
      <c r="E52" s="19">
        <v>0</v>
      </c>
    </row>
    <row r="53" spans="1:5" ht="16.5" customHeight="1" x14ac:dyDescent="0.25">
      <c r="A53" s="11"/>
      <c r="B53" s="6" t="s">
        <v>49</v>
      </c>
      <c r="C53" s="16">
        <f>C26+C8</f>
        <v>1522581</v>
      </c>
      <c r="D53" s="16">
        <f>D26+D8</f>
        <v>851311.8</v>
      </c>
      <c r="E53" s="16">
        <f>E26+E8</f>
        <v>598565.39999999991</v>
      </c>
    </row>
    <row r="54" spans="1:5" x14ac:dyDescent="0.25">
      <c r="A54" s="13"/>
      <c r="B54" s="3"/>
      <c r="C54" s="3"/>
      <c r="D54" s="3"/>
      <c r="E54" s="8"/>
    </row>
  </sheetData>
  <mergeCells count="5">
    <mergeCell ref="A3:E3"/>
    <mergeCell ref="C1:E1"/>
    <mergeCell ref="A5:A6"/>
    <mergeCell ref="B5:B6"/>
    <mergeCell ref="C5:E5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2023-12-01T12:17:45Z</dcterms:modified>
</cp:coreProperties>
</file>