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Лист1!$H$122</definedName>
  </definedNames>
  <calcPr calcId="125725"/>
</workbook>
</file>

<file path=xl/calcChain.xml><?xml version="1.0" encoding="utf-8"?>
<calcChain xmlns="http://schemas.openxmlformats.org/spreadsheetml/2006/main">
  <c r="G86" i="1"/>
  <c r="H86"/>
  <c r="F86"/>
  <c r="F78"/>
  <c r="G74" l="1"/>
  <c r="H74"/>
  <c r="F74"/>
  <c r="G24"/>
  <c r="H24"/>
  <c r="F24"/>
  <c r="G29"/>
  <c r="G18" s="1"/>
  <c r="H29"/>
  <c r="F29"/>
  <c r="H18" l="1"/>
  <c r="H72"/>
  <c r="H70"/>
  <c r="H65" s="1"/>
  <c r="G70"/>
  <c r="G65" s="1"/>
  <c r="F70"/>
  <c r="F19" l="1"/>
  <c r="G27" l="1"/>
  <c r="H27"/>
  <c r="F27"/>
  <c r="F22" l="1"/>
  <c r="G19"/>
  <c r="H19"/>
  <c r="H115"/>
  <c r="G118"/>
  <c r="H118"/>
  <c r="F118"/>
  <c r="G83" l="1"/>
  <c r="H83"/>
  <c r="F83"/>
  <c r="G120" l="1"/>
  <c r="H120"/>
  <c r="F120"/>
  <c r="G116"/>
  <c r="G115" s="1"/>
  <c r="H116"/>
  <c r="F116"/>
  <c r="F115" s="1"/>
  <c r="G113"/>
  <c r="H113"/>
  <c r="F113"/>
  <c r="G111"/>
  <c r="H111"/>
  <c r="F111"/>
  <c r="G108"/>
  <c r="H108"/>
  <c r="F108"/>
  <c r="G106"/>
  <c r="H106"/>
  <c r="F106"/>
  <c r="G104"/>
  <c r="H104"/>
  <c r="F104"/>
  <c r="G102"/>
  <c r="H102"/>
  <c r="F102"/>
  <c r="G100"/>
  <c r="H100"/>
  <c r="F100"/>
  <c r="G98"/>
  <c r="H98"/>
  <c r="F98"/>
  <c r="G96"/>
  <c r="H96"/>
  <c r="F96"/>
  <c r="G94"/>
  <c r="H94"/>
  <c r="F94"/>
  <c r="G92"/>
  <c r="H92"/>
  <c r="F92"/>
  <c r="G90"/>
  <c r="H90"/>
  <c r="F90"/>
  <c r="G81"/>
  <c r="G77" s="1"/>
  <c r="H81"/>
  <c r="H77" s="1"/>
  <c r="F81"/>
  <c r="G78"/>
  <c r="H78"/>
  <c r="G72"/>
  <c r="F72"/>
  <c r="G68"/>
  <c r="H68"/>
  <c r="F68"/>
  <c r="G66"/>
  <c r="H66"/>
  <c r="F66"/>
  <c r="G63"/>
  <c r="G54" s="1"/>
  <c r="H63"/>
  <c r="H54" s="1"/>
  <c r="F63"/>
  <c r="G61"/>
  <c r="H61"/>
  <c r="F61"/>
  <c r="G59"/>
  <c r="H59"/>
  <c r="F59"/>
  <c r="G57"/>
  <c r="H57"/>
  <c r="F57"/>
  <c r="G55"/>
  <c r="H55"/>
  <c r="F55"/>
  <c r="G52"/>
  <c r="H52"/>
  <c r="F52"/>
  <c r="G50"/>
  <c r="H50"/>
  <c r="F50"/>
  <c r="G48"/>
  <c r="H48"/>
  <c r="F48"/>
  <c r="G46"/>
  <c r="H46"/>
  <c r="F46"/>
  <c r="G44"/>
  <c r="H44"/>
  <c r="F44"/>
  <c r="G42"/>
  <c r="H42"/>
  <c r="F42"/>
  <c r="G40"/>
  <c r="H40"/>
  <c r="F40"/>
  <c r="G37"/>
  <c r="H37"/>
  <c r="F37"/>
  <c r="G35"/>
  <c r="H35"/>
  <c r="F35"/>
  <c r="G33"/>
  <c r="H33"/>
  <c r="F33"/>
  <c r="G31"/>
  <c r="H31"/>
  <c r="F31"/>
  <c r="G22"/>
  <c r="H22"/>
  <c r="G16"/>
  <c r="H16"/>
  <c r="F16"/>
  <c r="G14"/>
  <c r="H14"/>
  <c r="F14"/>
  <c r="F65" l="1"/>
  <c r="F18"/>
  <c r="F77"/>
  <c r="F54"/>
  <c r="F110"/>
  <c r="G13"/>
  <c r="G110"/>
  <c r="G85"/>
  <c r="F85"/>
  <c r="F39"/>
  <c r="G39"/>
  <c r="H110"/>
  <c r="H85"/>
  <c r="H39"/>
  <c r="F13"/>
  <c r="H13"/>
  <c r="G12" l="1"/>
  <c r="G122" s="1"/>
  <c r="F12"/>
  <c r="F122" s="1"/>
  <c r="H12"/>
  <c r="H122" s="1"/>
</calcChain>
</file>

<file path=xl/sharedStrings.xml><?xml version="1.0" encoding="utf-8"?>
<sst xmlns="http://schemas.openxmlformats.org/spreadsheetml/2006/main" count="398" uniqueCount="138">
  <si>
    <t>Наименование программы</t>
  </si>
  <si>
    <t xml:space="preserve">Целевая </t>
  </si>
  <si>
    <t>статья</t>
  </si>
  <si>
    <t>РЗ</t>
  </si>
  <si>
    <t>ПР</t>
  </si>
  <si>
    <t>КВР</t>
  </si>
  <si>
    <t>Сумма</t>
  </si>
  <si>
    <t>2023 год</t>
  </si>
  <si>
    <t>2024 год</t>
  </si>
  <si>
    <t>Муниципальная программа «Развитие территории городского поселения город Кириллов на 2021-2025 годы»</t>
  </si>
  <si>
    <t>01 0 00 00000</t>
  </si>
  <si>
    <t>01 0 01 00000</t>
  </si>
  <si>
    <t>Капитальный ремонт, ремонт и содержание муниципального жилого фонда</t>
  </si>
  <si>
    <t>01 0 01 22600</t>
  </si>
  <si>
    <t>Иные закупки товаров, работ и услуг для обеспечения государственных (муниципальных) нужд</t>
  </si>
  <si>
    <t>Основное мероприятие «Мероприятия, направленные на обеспечение качественной инфраструктуры и повышение уровня комплексного обустройства поселения»</t>
  </si>
  <si>
    <t>01 0 02 00000</t>
  </si>
  <si>
    <t>Мероприятия по поддержке коммунального хозяйства</t>
  </si>
  <si>
    <t>01 0 02 22620</t>
  </si>
  <si>
    <t>Реализация проекта «Народный бюджет»</t>
  </si>
  <si>
    <t>01 0 02 S2270</t>
  </si>
  <si>
    <t>01 0 02 22640</t>
  </si>
  <si>
    <t>01 0 02 S1090</t>
  </si>
  <si>
    <t>Предотвращение распространения сорного растения борщевик Сосновского</t>
  </si>
  <si>
    <t>01 0 02 S1400</t>
  </si>
  <si>
    <t>Основное мероприятие «Мероприятия, направленные на обеспечение сохранности существующей дорожной сети и организацию транспортного обслуживания населения»</t>
  </si>
  <si>
    <t>01 0 03 00000</t>
  </si>
  <si>
    <t>Иные межбюджетные трансферты бюджетам муниципальных районов из бюджета городского поселения на осуществление части полномочий по организации транспортного обслуживания населения в границах города Кириллова</t>
  </si>
  <si>
    <t>01 0 03 60620</t>
  </si>
  <si>
    <t xml:space="preserve">Иные межбюджетные трансферты </t>
  </si>
  <si>
    <t>Иные межбюджетные трансферты бюджетам муниципальных районов из бюджета городского поселения  на организацию транспортного обслуживания населения на муниципальных маршрутах регулярных перевозок по регулируемым тарифам</t>
  </si>
  <si>
    <t>01 0 03 S1370</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</si>
  <si>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t>
  </si>
  <si>
    <t>01 0 03 02010</t>
  </si>
  <si>
    <t>Капитальный ремонт и ремонт автомобильных дорог и искусственных сооружений общего пользования в границах муниципального района, осуществление дорожной деятельности в соответствии с законодательством Российской Федерации</t>
  </si>
  <si>
    <t>01 0 03 02020</t>
  </si>
  <si>
    <t>Разработка комплексной схемы организации дорожного движения для автодорог и программы комплексного развития транспортной инфраструктуры поселения</t>
  </si>
  <si>
    <t>01 0 03 02030</t>
  </si>
  <si>
    <t>Содержание дорог местного значения в границах муниципального района и искусственных сооружений на них,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t>
  </si>
  <si>
    <t>01 0 03 06110</t>
  </si>
  <si>
    <t>Капитальный ремонт и ремонт дворовых территорий многоквартирных домов, подъездов к дворовым территориям многоквартирных домов населенных пунктов, автомобильных дорог населенных пунктов за счет средств Дорожного фонда Кирилловского муниципального района</t>
  </si>
  <si>
    <t>01 0 03 06121</t>
  </si>
  <si>
    <t>Основное мероприятие «Мероприятия, направленные на обеспечение безопасности жизнедеятельности на территории поселения»</t>
  </si>
  <si>
    <t>01 0 04 00000</t>
  </si>
  <si>
    <t>Предупреждение и ликвидация последствий чрезвычайных ситуаций</t>
  </si>
  <si>
    <t>01 0 04 22810</t>
  </si>
  <si>
    <t>Иные межбюджетные трансферты бюджетам муниципальных районов из бюджета городского поселения  на осуществление полномочий по организации  и осуществлению мероприятий по территориальной обороне и гражданской обороне, защите населения и территории городского поселения г. Кириллов от чрезвычайных ситуаций природного и техногенного характера; по профилактике терроризма и экстремизма, а так же в минимизации и (или) ликвидации последствий проявлений терроризма и экстремизма в границах городского поселения г. Кириллов</t>
  </si>
  <si>
    <t>01 0 04 06093</t>
  </si>
  <si>
    <t>Содержание пожарных водоемов и подъездов к ним. Обеспечение первичными средствами пожаротушения.</t>
  </si>
  <si>
    <t>01 0 04 22650</t>
  </si>
  <si>
    <t>Внедрение и (или) эксплуатация аппаратно-программного комплекса «Безопасный город»</t>
  </si>
  <si>
    <t>01 0 04 S1060</t>
  </si>
  <si>
    <t>Обслуживание аппаратно-программного комплекса «Безопасный город»</t>
  </si>
  <si>
    <t>01 0 04 22800</t>
  </si>
  <si>
    <t>Основное мероприятие «Мероприятия по созданию условий для развития молодежной инициативы и массового спорта в поселении»</t>
  </si>
  <si>
    <t>01 0 05 00000</t>
  </si>
  <si>
    <t>Создание условий для развития на территории городского поселения молодежной инициативы, организация проведения мероприятий для молодежи (участие в мероприятиях команд поселения)</t>
  </si>
  <si>
    <t>01 0 05 22660</t>
  </si>
  <si>
    <t>Создание условий для развития на территории городского поселения физической культуры, массового спорта, организация проведения физкультурно - оздоровительных и спортивных мероприятий (участие в мероприятиях команд поселения)</t>
  </si>
  <si>
    <t>01 0 05 22670</t>
  </si>
  <si>
    <t>01 0 05 S2270</t>
  </si>
  <si>
    <t>Обустройство объектов городской и сельской инфраструктуры для занятий физической культурой и спортом</t>
  </si>
  <si>
    <t>Основное мероприятие «Мероприятия, направленные на повышение эффективности управления муниципальным имуществом»</t>
  </si>
  <si>
    <t>01 0 06 00000</t>
  </si>
  <si>
    <t>Расходы в сфере управления и распоряжения муниципальным имуществом</t>
  </si>
  <si>
    <t>01 0 06 22680</t>
  </si>
  <si>
    <t>Уплата налогов, сборов и иных платежей</t>
  </si>
  <si>
    <t>Основное мероприятие «Мероприятия, направленные на повышение эффективности деятельности органов местного самоуправления»</t>
  </si>
  <si>
    <t>01 0 07 00000</t>
  </si>
  <si>
    <t>Обеспечение функции органов местного самоуправления</t>
  </si>
  <si>
    <t>01 0 07 22700</t>
  </si>
  <si>
    <t>Расходы на выплату персоналу государственных (муниципальных) органов</t>
  </si>
  <si>
    <t xml:space="preserve">Осуществление отдельных государственных полномочий по определению перечня должностных лиц, уполномоченных составлять протоколы  и рассмотрение  дел об административных правонарушениях, предусмотренных соответствующими статьями ЗО «Об административных правонарушениях в Вологодской области»  </t>
  </si>
  <si>
    <t>01 0 07 72310</t>
  </si>
  <si>
    <t>Иные межбюджетные трансферты бюджетам муниципальных районов из бюджетов поселений на осуществление части полномочий в сфере закупок товаров, работ, услуг для обеспечения муниципальных нужд</t>
  </si>
  <si>
    <t>01 0 07 06010</t>
  </si>
  <si>
    <t>Иные межбюджетные трансферты бюджетам муниципальных районов из бюджета городского поселения на осуществление части полномочий в сфере градостроительной деятельности и в области жилищных отношений</t>
  </si>
  <si>
    <t>01 0 07 06030</t>
  </si>
  <si>
    <t>Иные межбюджетные трансферты бюджетам муниципальных районов из бюджетов поселений на осуществление части полномочий по внутреннему муниципальному контролю</t>
  </si>
  <si>
    <t>01 0 07 06040</t>
  </si>
  <si>
    <t>Иные межбюджетные трансферты бюджетам муниципальных районов из бюджетов поселений на осуществление части полномочий по осуществлению внешнего муниципального финансового контроля</t>
  </si>
  <si>
    <t>01 0 07 06050</t>
  </si>
  <si>
    <t>Иные межбюджетные трансферты бюджетам муниципальных районов из бюджета городского поселения на  осуществление части полномочий по  владению, пользованию и распоряжению имуществом, находящемся в муниципальной собственности города Кириллова; по присвоению адресов объектам адресации, изменение аннулирование адресов, присвоение наименований элементам улично-дорожной сети, наименование элементам планировочной структуры в границах городского поселения, изменение, аннулирование таких наименований, размещение информации в гос. адресном реестре; по обеспечению выполнения работ, необходимых для создания искусственных земельных участков для нужд городского поселения город Кириллов, проведению открытого аукциона на право заключить договор о создании искусственного земельного участка в соответствии с федеральным законом,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t>
  </si>
  <si>
    <t>01 0 07 06091</t>
  </si>
  <si>
    <t>Иные межбюджетные трансферты бюджетам муниципальных районов из бюджета городского поселения на осуществление части полномочий по созданию условий для обеспечения жителей городского поселения город Кириллов услугами связи, общественного питания, торговли, бытового обслуживания, по содействию в развитии сельскохозяйственного производства, создание условий для развития малого и среднего предпринимательства</t>
  </si>
  <si>
    <t>01 0 07 06092</t>
  </si>
  <si>
    <t>Иные межбюджетные трансферты бюджетам муниципальных районов из бюджета городского поселения  на  осуществление полномочий по  правовому обеспечению деятельности органов местного самоуправления</t>
  </si>
  <si>
    <t>01 0 07 06094</t>
  </si>
  <si>
    <t>Иные межбюджетные трансферты бюджетам муниципальных районов из бюджета городского поселения на осуществление части полномочий по составлению проекта бюджета поселения, исполнению бюджета поселения, составлению отчета об исполнении бюджета поселения</t>
  </si>
  <si>
    <t>01 0 07 06100</t>
  </si>
  <si>
    <t>Доплаты к пенсиям государственных служащих субъектов Российской Федерации и муниципальных служащих</t>
  </si>
  <si>
    <t>01 0 07 22710</t>
  </si>
  <si>
    <t>Основное мероприятие «Мероприятия, направленные на развитие культуры»</t>
  </si>
  <si>
    <t>01 0 08 00000</t>
  </si>
  <si>
    <t>Иные межбюджетные трансферты бюджетам муниципальных районов из бюджета городского поселения на осуществление части полномочий по комплектованию и обеспечению сохранности библиотечных фондов</t>
  </si>
  <si>
    <t>01 0 08 06090</t>
  </si>
  <si>
    <t>Иные межбюджетные трансферты</t>
  </si>
  <si>
    <t>Проведение крупных культурных городских мероприятий</t>
  </si>
  <si>
    <t>01 0 08 22830</t>
  </si>
  <si>
    <t>01 0 F2 00000</t>
  </si>
  <si>
    <t>01 0 F2 55552</t>
  </si>
  <si>
    <t>Реализация мероприятий по цифровизации городского хозяйства</t>
  </si>
  <si>
    <t>01 0 F2 55553</t>
  </si>
  <si>
    <t>ИТОГО:</t>
  </si>
  <si>
    <t>05</t>
  </si>
  <si>
    <t>01</t>
  </si>
  <si>
    <t>02</t>
  </si>
  <si>
    <t>03</t>
  </si>
  <si>
    <t>04</t>
  </si>
  <si>
    <t>08</t>
  </si>
  <si>
    <t>09</t>
  </si>
  <si>
    <t>07</t>
  </si>
  <si>
    <r>
      <t>(тыс. руб.)</t>
    </r>
    <r>
      <rPr>
        <b/>
        <sz val="14"/>
        <color theme="1"/>
        <rFont val="Times New Roman"/>
        <family val="1"/>
        <charset val="204"/>
      </rPr>
      <t xml:space="preserve"> </t>
    </r>
  </si>
  <si>
    <t>Распределение бюджетных ассигнований на реализацию муниципальных программ в городском поселении город Кириллов на 2023 год и плановый период 2024 и 2025 годов</t>
  </si>
  <si>
    <t>2025 год</t>
  </si>
  <si>
    <t>Основное мероприятие «Мероприятия, направленные на улучшение жилищных условий населения»</t>
  </si>
  <si>
    <t>01 0 05 S3242</t>
  </si>
  <si>
    <t>Строительство, реконструкция и капитальный ремонт централизованных систем водоснабжения и водоотведения</t>
  </si>
  <si>
    <t>01 0 02 S3040</t>
  </si>
  <si>
    <t>Внесение изменений в генеральный план городского поселения</t>
  </si>
  <si>
    <t>01 0 06 22820</t>
  </si>
  <si>
    <t xml:space="preserve">Публичные нормативные социальные выплаты гражданам </t>
  </si>
  <si>
    <t>Прочие мероприятия по благоустройству поселения</t>
  </si>
  <si>
    <t>Организация уличного освещения населенных пунктов</t>
  </si>
  <si>
    <t>Основное мероприятие «Реализация регионального проекта «Формирование комфортной городской среды» в части благоустройства общественных территорий"</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</si>
  <si>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территорий государственной программы "Формирование современной городской среды на 2018-2025 годы»</t>
  </si>
  <si>
    <t>Иные межбюджетные трансферты бюджетам муниципальных районов из бюджета городского поселения на осуществление части полномочий по реализации мероприятий по благоустройству общественных пространств</t>
  </si>
  <si>
    <t>01 0 F2 S1552</t>
  </si>
  <si>
    <t>.".</t>
  </si>
  <si>
    <t>Бюджетные инвестиции</t>
  </si>
  <si>
    <t>Подготовка объектов теплоэнергетики к работе в осенне-зимний период</t>
  </si>
  <si>
    <t>01 0 02 S3150</t>
  </si>
  <si>
    <t>Прочие мероприятия по развитию на территории городского поселения физической культуры, массового спорта</t>
  </si>
  <si>
    <t>01 0 05 22690</t>
  </si>
  <si>
    <t>Уличное освещение населенных пунктов</t>
  </si>
  <si>
    <t>01 0 02 22610</t>
  </si>
  <si>
    <t xml:space="preserve">"Приложение 6
к решению Совета городского поселения город Кириллов от 22.12.2022 № 123                               (с изменениями, внесенными решениями Совета городского поселения город Кириллов от 03.02.2023 № 125, от 26.04.2023 № 142, от 03.08.2023 № 147, от 08.09.2023 № 148)  
</t>
  </si>
  <si>
    <t xml:space="preserve">Приложение 6
к решению Представительного Собрания Кирилловского муниципального округа 
от .12.2023 № ____
</t>
  </si>
</sst>
</file>

<file path=xl/styles.xml><?xml version="1.0" encoding="utf-8"?>
<styleSheet xmlns="http://schemas.openxmlformats.org/spreadsheetml/2006/main">
  <numFmts count="1">
    <numFmt numFmtId="164" formatCode="#,##0.0"/>
  </numFmts>
  <fonts count="6">
    <font>
      <sz val="11"/>
      <color theme="1"/>
      <name val="Calibri"/>
      <family val="2"/>
      <charset val="204"/>
      <scheme val="minor"/>
    </font>
    <font>
      <sz val="12"/>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b/>
      <i/>
      <sz val="11"/>
      <color theme="1"/>
      <name val="Times New Roman"/>
      <family val="1"/>
      <charset val="20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s>
  <cellStyleXfs count="1">
    <xf numFmtId="0" fontId="0" fillId="0" borderId="0"/>
  </cellStyleXfs>
  <cellXfs count="31">
    <xf numFmtId="0" fontId="0" fillId="0" borderId="0" xfId="0"/>
    <xf numFmtId="0" fontId="2" fillId="0" borderId="5" xfId="0" applyFont="1" applyBorder="1" applyAlignment="1">
      <alignment horizontal="center" vertical="distributed" wrapText="1"/>
    </xf>
    <xf numFmtId="49" fontId="2" fillId="0" borderId="4" xfId="0" applyNumberFormat="1" applyFont="1" applyBorder="1" applyAlignment="1">
      <alignment horizontal="center" vertical="distributed" wrapText="1"/>
    </xf>
    <xf numFmtId="49" fontId="2" fillId="0" borderId="5" xfId="0" applyNumberFormat="1" applyFont="1" applyBorder="1" applyAlignment="1">
      <alignment horizontal="center" vertical="distributed" wrapText="1"/>
    </xf>
    <xf numFmtId="49" fontId="2" fillId="0" borderId="2" xfId="0" applyNumberFormat="1" applyFont="1" applyBorder="1" applyAlignment="1">
      <alignment horizontal="left" vertical="distributed" wrapText="1"/>
    </xf>
    <xf numFmtId="49" fontId="4" fillId="0" borderId="2" xfId="0" applyNumberFormat="1" applyFont="1" applyBorder="1" applyAlignment="1">
      <alignment horizontal="left" vertical="distributed" wrapText="1"/>
    </xf>
    <xf numFmtId="49" fontId="5" fillId="0" borderId="2" xfId="0" applyNumberFormat="1" applyFont="1" applyBorder="1" applyAlignment="1">
      <alignment horizontal="left" vertical="distributed" wrapText="1"/>
    </xf>
    <xf numFmtId="49" fontId="0" fillId="0" borderId="0" xfId="0" applyNumberFormat="1" applyAlignment="1">
      <alignment horizontal="left"/>
    </xf>
    <xf numFmtId="0" fontId="4" fillId="0" borderId="5" xfId="0" applyFont="1" applyBorder="1" applyAlignment="1">
      <alignment horizontal="center" vertical="distributed" wrapText="1"/>
    </xf>
    <xf numFmtId="0" fontId="5" fillId="0" borderId="5" xfId="0" applyFont="1" applyBorder="1" applyAlignment="1">
      <alignment horizontal="center" vertical="distributed" wrapText="1"/>
    </xf>
    <xf numFmtId="0" fontId="0" fillId="0" borderId="0" xfId="0" applyAlignment="1">
      <alignment horizontal="center"/>
    </xf>
    <xf numFmtId="164" fontId="4" fillId="0" borderId="5" xfId="0" applyNumberFormat="1" applyFont="1" applyBorder="1" applyAlignment="1">
      <alignment horizontal="center" vertical="distributed" wrapText="1"/>
    </xf>
    <xf numFmtId="164" fontId="5" fillId="0" borderId="5" xfId="0" applyNumberFormat="1" applyFont="1" applyBorder="1" applyAlignment="1">
      <alignment horizontal="center" vertical="distributed" wrapText="1"/>
    </xf>
    <xf numFmtId="164" fontId="2" fillId="0" borderId="5" xfId="0" applyNumberFormat="1" applyFont="1" applyBorder="1" applyAlignment="1">
      <alignment horizontal="center" vertical="distributed" wrapText="1"/>
    </xf>
    <xf numFmtId="0" fontId="2" fillId="0" borderId="2" xfId="0" applyNumberFormat="1" applyFont="1" applyBorder="1" applyAlignment="1">
      <alignment horizontal="left" vertical="distributed" wrapText="1"/>
    </xf>
    <xf numFmtId="49" fontId="4" fillId="0" borderId="5" xfId="0" applyNumberFormat="1" applyFont="1" applyBorder="1" applyAlignment="1">
      <alignment horizontal="center" vertical="distributed" wrapText="1"/>
    </xf>
    <xf numFmtId="49" fontId="5" fillId="0" borderId="5" xfId="0" applyNumberFormat="1" applyFont="1" applyBorder="1" applyAlignment="1">
      <alignment horizontal="center" vertical="distributed" wrapText="1"/>
    </xf>
    <xf numFmtId="49" fontId="0" fillId="0" borderId="0" xfId="0" applyNumberFormat="1" applyAlignment="1">
      <alignment horizontal="center"/>
    </xf>
    <xf numFmtId="0" fontId="0" fillId="0" borderId="0" xfId="0" applyAlignment="1">
      <alignment horizontal="right"/>
    </xf>
    <xf numFmtId="0" fontId="2" fillId="0" borderId="2" xfId="0" applyFont="1" applyBorder="1" applyAlignment="1">
      <alignment horizontal="left" vertical="distributed" wrapText="1"/>
    </xf>
    <xf numFmtId="0" fontId="2" fillId="0" borderId="0" xfId="0" applyFont="1" applyAlignment="1">
      <alignment horizontal="left" wrapText="1"/>
    </xf>
    <xf numFmtId="0" fontId="2" fillId="0" borderId="0" xfId="0" applyFont="1" applyAlignment="1">
      <alignment horizontal="left" vertical="top" wrapText="1"/>
    </xf>
    <xf numFmtId="49" fontId="2" fillId="0" borderId="0" xfId="0" applyNumberFormat="1" applyFont="1" applyAlignment="1">
      <alignment horizontal="center" wrapText="1"/>
    </xf>
    <xf numFmtId="0" fontId="2" fillId="0" borderId="0" xfId="0" applyFont="1" applyAlignment="1">
      <alignment horizontal="center" wrapText="1"/>
    </xf>
    <xf numFmtId="0" fontId="1" fillId="0" borderId="8" xfId="0" applyFont="1" applyBorder="1" applyAlignment="1">
      <alignment horizontal="center"/>
    </xf>
    <xf numFmtId="0" fontId="0" fillId="0" borderId="8" xfId="0" applyBorder="1" applyAlignment="1">
      <alignment horizontal="center"/>
    </xf>
    <xf numFmtId="49" fontId="2" fillId="0" borderId="1" xfId="0" applyNumberFormat="1" applyFont="1" applyBorder="1" applyAlignment="1">
      <alignment horizontal="center" vertical="distributed" wrapText="1"/>
    </xf>
    <xf numFmtId="49" fontId="2" fillId="0" borderId="2" xfId="0" applyNumberFormat="1" applyFont="1" applyBorder="1" applyAlignment="1">
      <alignment horizontal="center" vertical="distributed" wrapText="1"/>
    </xf>
    <xf numFmtId="49" fontId="2" fillId="0" borderId="7" xfId="0" applyNumberFormat="1" applyFont="1" applyBorder="1" applyAlignment="1">
      <alignment horizontal="center" vertical="distributed" wrapText="1"/>
    </xf>
    <xf numFmtId="49" fontId="2" fillId="0" borderId="6" xfId="0" applyNumberFormat="1" applyFont="1" applyBorder="1" applyAlignment="1">
      <alignment horizontal="center" vertical="distributed" wrapText="1"/>
    </xf>
    <xf numFmtId="49" fontId="2" fillId="0" borderId="3" xfId="0" applyNumberFormat="1" applyFont="1" applyBorder="1" applyAlignment="1">
      <alignment horizontal="center" vertical="distributed"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23"/>
  <sheetViews>
    <sheetView tabSelected="1" zoomScaleNormal="100" workbookViewId="0">
      <selection activeCell="E1" sqref="E1:H4"/>
    </sheetView>
  </sheetViews>
  <sheetFormatPr defaultRowHeight="15"/>
  <cols>
    <col min="1" max="1" width="37.7109375" style="7" customWidth="1"/>
    <col min="2" max="2" width="17.85546875" style="10" customWidth="1"/>
    <col min="3" max="3" width="6.28515625" style="17" customWidth="1"/>
    <col min="4" max="4" width="4.140625" style="17" bestFit="1" customWidth="1"/>
    <col min="5" max="5" width="5.28515625" style="10" bestFit="1" customWidth="1"/>
    <col min="6" max="6" width="13.5703125" style="10" customWidth="1"/>
    <col min="7" max="7" width="13.85546875" style="10" customWidth="1"/>
    <col min="8" max="8" width="13.140625" style="10" customWidth="1"/>
  </cols>
  <sheetData>
    <row r="1" spans="1:8" ht="19.5" customHeight="1">
      <c r="E1" s="20" t="s">
        <v>137</v>
      </c>
      <c r="F1" s="20"/>
      <c r="G1" s="20"/>
      <c r="H1" s="20"/>
    </row>
    <row r="2" spans="1:8" ht="18.75" customHeight="1">
      <c r="E2" s="20"/>
      <c r="F2" s="20"/>
      <c r="G2" s="20"/>
      <c r="H2" s="20"/>
    </row>
    <row r="3" spans="1:8" ht="19.5" customHeight="1">
      <c r="E3" s="20"/>
      <c r="F3" s="20"/>
      <c r="G3" s="20"/>
      <c r="H3" s="20"/>
    </row>
    <row r="4" spans="1:8" ht="18.75" customHeight="1">
      <c r="E4" s="20"/>
      <c r="F4" s="20"/>
      <c r="G4" s="20"/>
      <c r="H4" s="20"/>
    </row>
    <row r="5" spans="1:8" ht="108" customHeight="1">
      <c r="E5" s="21" t="s">
        <v>136</v>
      </c>
      <c r="F5" s="21"/>
      <c r="G5" s="21"/>
      <c r="H5" s="21"/>
    </row>
    <row r="6" spans="1:8">
      <c r="A6" s="22" t="s">
        <v>113</v>
      </c>
      <c r="B6" s="23"/>
      <c r="C6" s="22"/>
      <c r="D6" s="22"/>
      <c r="E6" s="23"/>
      <c r="F6" s="23"/>
      <c r="G6" s="23"/>
      <c r="H6" s="23"/>
    </row>
    <row r="7" spans="1:8">
      <c r="A7" s="22"/>
      <c r="B7" s="23"/>
      <c r="C7" s="22"/>
      <c r="D7" s="22"/>
      <c r="E7" s="23"/>
      <c r="F7" s="23"/>
      <c r="G7" s="23"/>
      <c r="H7" s="23"/>
    </row>
    <row r="8" spans="1:8" ht="19.5" thickBot="1">
      <c r="G8" s="24" t="s">
        <v>112</v>
      </c>
      <c r="H8" s="25"/>
    </row>
    <row r="9" spans="1:8" ht="15.75" thickBot="1">
      <c r="A9" s="26" t="s">
        <v>0</v>
      </c>
      <c r="B9" s="2" t="s">
        <v>1</v>
      </c>
      <c r="C9" s="26" t="s">
        <v>3</v>
      </c>
      <c r="D9" s="26" t="s">
        <v>4</v>
      </c>
      <c r="E9" s="26" t="s">
        <v>5</v>
      </c>
      <c r="F9" s="28" t="s">
        <v>6</v>
      </c>
      <c r="G9" s="29"/>
      <c r="H9" s="30"/>
    </row>
    <row r="10" spans="1:8" ht="15.75" thickBot="1">
      <c r="A10" s="27"/>
      <c r="B10" s="3" t="s">
        <v>2</v>
      </c>
      <c r="C10" s="27"/>
      <c r="D10" s="27"/>
      <c r="E10" s="27"/>
      <c r="F10" s="3" t="s">
        <v>7</v>
      </c>
      <c r="G10" s="3" t="s">
        <v>8</v>
      </c>
      <c r="H10" s="3" t="s">
        <v>114</v>
      </c>
    </row>
    <row r="11" spans="1:8" ht="15.75" thickBot="1">
      <c r="A11" s="4">
        <v>1</v>
      </c>
      <c r="B11" s="1">
        <v>2</v>
      </c>
      <c r="C11" s="3">
        <v>3</v>
      </c>
      <c r="D11" s="3">
        <v>4</v>
      </c>
      <c r="E11" s="1">
        <v>5</v>
      </c>
      <c r="F11" s="1">
        <v>6</v>
      </c>
      <c r="G11" s="1">
        <v>7</v>
      </c>
      <c r="H11" s="1">
        <v>8</v>
      </c>
    </row>
    <row r="12" spans="1:8" ht="57.75" thickBot="1">
      <c r="A12" s="5" t="s">
        <v>9</v>
      </c>
      <c r="B12" s="8" t="s">
        <v>10</v>
      </c>
      <c r="C12" s="15"/>
      <c r="D12" s="15"/>
      <c r="E12" s="9"/>
      <c r="F12" s="11">
        <f>F13+F18+F39+F54+F65+F77+F85+F110+F115</f>
        <v>239224.59999999998</v>
      </c>
      <c r="G12" s="11">
        <f>G13+G18+G39+G54+G65+G77+G85+G110+G115</f>
        <v>50423.199999999997</v>
      </c>
      <c r="H12" s="11">
        <f>H13+H18+H39+H54+H65+H77+H85+H110+H115</f>
        <v>42118.899999999994</v>
      </c>
    </row>
    <row r="13" spans="1:8" ht="60.75" thickBot="1">
      <c r="A13" s="6" t="s">
        <v>115</v>
      </c>
      <c r="B13" s="9" t="s">
        <v>11</v>
      </c>
      <c r="C13" s="16"/>
      <c r="D13" s="16"/>
      <c r="E13" s="9"/>
      <c r="F13" s="12">
        <f>F14+F16</f>
        <v>967.5</v>
      </c>
      <c r="G13" s="12">
        <f t="shared" ref="G13:H13" si="0">G14+G16</f>
        <v>586</v>
      </c>
      <c r="H13" s="12">
        <f t="shared" si="0"/>
        <v>836</v>
      </c>
    </row>
    <row r="14" spans="1:8" ht="45.75" thickBot="1">
      <c r="A14" s="4" t="s">
        <v>12</v>
      </c>
      <c r="B14" s="1" t="s">
        <v>13</v>
      </c>
      <c r="C14" s="3" t="s">
        <v>104</v>
      </c>
      <c r="D14" s="3" t="s">
        <v>105</v>
      </c>
      <c r="E14" s="1"/>
      <c r="F14" s="13">
        <f>F15</f>
        <v>649</v>
      </c>
      <c r="G14" s="13">
        <f t="shared" ref="G14:H14" si="1">G15</f>
        <v>300</v>
      </c>
      <c r="H14" s="13">
        <f t="shared" si="1"/>
        <v>550</v>
      </c>
    </row>
    <row r="15" spans="1:8" ht="45.75" thickBot="1">
      <c r="A15" s="4" t="s">
        <v>14</v>
      </c>
      <c r="B15" s="1" t="s">
        <v>13</v>
      </c>
      <c r="C15" s="3" t="s">
        <v>104</v>
      </c>
      <c r="D15" s="3" t="s">
        <v>105</v>
      </c>
      <c r="E15" s="1">
        <v>240</v>
      </c>
      <c r="F15" s="13">
        <v>649</v>
      </c>
      <c r="G15" s="13">
        <v>300</v>
      </c>
      <c r="H15" s="13">
        <v>550</v>
      </c>
    </row>
    <row r="16" spans="1:8" ht="45.75" thickBot="1">
      <c r="A16" s="4" t="s">
        <v>12</v>
      </c>
      <c r="B16" s="1" t="s">
        <v>13</v>
      </c>
      <c r="C16" s="3" t="s">
        <v>104</v>
      </c>
      <c r="D16" s="3" t="s">
        <v>104</v>
      </c>
      <c r="E16" s="1"/>
      <c r="F16" s="13">
        <f>F17</f>
        <v>318.5</v>
      </c>
      <c r="G16" s="13">
        <f t="shared" ref="G16:H16" si="2">G17</f>
        <v>286</v>
      </c>
      <c r="H16" s="13">
        <f t="shared" si="2"/>
        <v>286</v>
      </c>
    </row>
    <row r="17" spans="1:8" ht="45.75" thickBot="1">
      <c r="A17" s="4" t="s">
        <v>14</v>
      </c>
      <c r="B17" s="1" t="s">
        <v>13</v>
      </c>
      <c r="C17" s="3" t="s">
        <v>104</v>
      </c>
      <c r="D17" s="3" t="s">
        <v>104</v>
      </c>
      <c r="E17" s="1">
        <v>240</v>
      </c>
      <c r="F17" s="13">
        <v>318.5</v>
      </c>
      <c r="G17" s="13">
        <v>286</v>
      </c>
      <c r="H17" s="13">
        <v>286</v>
      </c>
    </row>
    <row r="18" spans="1:8" ht="90.75" thickBot="1">
      <c r="A18" s="6" t="s">
        <v>15</v>
      </c>
      <c r="B18" s="9" t="s">
        <v>16</v>
      </c>
      <c r="C18" s="3"/>
      <c r="D18" s="3"/>
      <c r="E18" s="1"/>
      <c r="F18" s="12">
        <f>F19+F22+F24+F29+F31+F33+F35+F37+F27</f>
        <v>202214.1</v>
      </c>
      <c r="G18" s="12">
        <f t="shared" ref="G18:H18" si="3">G19+G22+G24+G29+G31+G33+G35+G37+G27</f>
        <v>21326.799999999999</v>
      </c>
      <c r="H18" s="12">
        <f t="shared" si="3"/>
        <v>12922</v>
      </c>
    </row>
    <row r="19" spans="1:8" ht="30.75" thickBot="1">
      <c r="A19" s="4" t="s">
        <v>17</v>
      </c>
      <c r="B19" s="1" t="s">
        <v>18</v>
      </c>
      <c r="C19" s="3" t="s">
        <v>104</v>
      </c>
      <c r="D19" s="3" t="s">
        <v>106</v>
      </c>
      <c r="E19" s="9"/>
      <c r="F19" s="13">
        <f>F20+F21</f>
        <v>25758.5</v>
      </c>
      <c r="G19" s="13">
        <f t="shared" ref="G19:H19" si="4">G20+G21</f>
        <v>2060</v>
      </c>
      <c r="H19" s="13">
        <f t="shared" si="4"/>
        <v>1460</v>
      </c>
    </row>
    <row r="20" spans="1:8" ht="45.75" thickBot="1">
      <c r="A20" s="4" t="s">
        <v>14</v>
      </c>
      <c r="B20" s="1" t="s">
        <v>18</v>
      </c>
      <c r="C20" s="3" t="s">
        <v>104</v>
      </c>
      <c r="D20" s="3" t="s">
        <v>106</v>
      </c>
      <c r="E20" s="1">
        <v>240</v>
      </c>
      <c r="F20" s="13">
        <v>16956.400000000001</v>
      </c>
      <c r="G20" s="13">
        <v>2060</v>
      </c>
      <c r="H20" s="13">
        <v>1460</v>
      </c>
    </row>
    <row r="21" spans="1:8" ht="15.75" thickBot="1">
      <c r="A21" s="4" t="s">
        <v>129</v>
      </c>
      <c r="B21" s="1" t="s">
        <v>18</v>
      </c>
      <c r="C21" s="3" t="s">
        <v>104</v>
      </c>
      <c r="D21" s="3" t="s">
        <v>106</v>
      </c>
      <c r="E21" s="1">
        <v>410</v>
      </c>
      <c r="F21" s="13">
        <v>8802.1</v>
      </c>
      <c r="G21" s="13">
        <v>0</v>
      </c>
      <c r="H21" s="13">
        <v>0</v>
      </c>
    </row>
    <row r="22" spans="1:8" ht="30.75" thickBot="1">
      <c r="A22" s="4" t="s">
        <v>19</v>
      </c>
      <c r="B22" s="1" t="s">
        <v>20</v>
      </c>
      <c r="C22" s="3" t="s">
        <v>104</v>
      </c>
      <c r="D22" s="3" t="s">
        <v>106</v>
      </c>
      <c r="E22" s="1"/>
      <c r="F22" s="13">
        <f>F23</f>
        <v>830</v>
      </c>
      <c r="G22" s="13">
        <f t="shared" ref="G22:H22" si="5">G23</f>
        <v>0</v>
      </c>
      <c r="H22" s="13">
        <f t="shared" si="5"/>
        <v>0</v>
      </c>
    </row>
    <row r="23" spans="1:8" ht="45.75" thickBot="1">
      <c r="A23" s="4" t="s">
        <v>14</v>
      </c>
      <c r="B23" s="1" t="s">
        <v>20</v>
      </c>
      <c r="C23" s="3" t="s">
        <v>104</v>
      </c>
      <c r="D23" s="3" t="s">
        <v>106</v>
      </c>
      <c r="E23" s="1">
        <v>240</v>
      </c>
      <c r="F23" s="13">
        <v>830</v>
      </c>
      <c r="G23" s="13">
        <v>0</v>
      </c>
      <c r="H23" s="13">
        <v>0</v>
      </c>
    </row>
    <row r="24" spans="1:8" ht="60.75" thickBot="1">
      <c r="A24" s="4" t="s">
        <v>117</v>
      </c>
      <c r="B24" s="1" t="s">
        <v>118</v>
      </c>
      <c r="C24" s="3" t="s">
        <v>104</v>
      </c>
      <c r="D24" s="3" t="s">
        <v>106</v>
      </c>
      <c r="E24" s="1"/>
      <c r="F24" s="13">
        <f>F25+F26</f>
        <v>0</v>
      </c>
      <c r="G24" s="13">
        <f t="shared" ref="G24:H24" si="6">G25+G26</f>
        <v>8218.2000000000007</v>
      </c>
      <c r="H24" s="13">
        <f t="shared" si="6"/>
        <v>0</v>
      </c>
    </row>
    <row r="25" spans="1:8" ht="45.75" thickBot="1">
      <c r="A25" s="4" t="s">
        <v>14</v>
      </c>
      <c r="B25" s="1" t="s">
        <v>118</v>
      </c>
      <c r="C25" s="3" t="s">
        <v>104</v>
      </c>
      <c r="D25" s="3" t="s">
        <v>106</v>
      </c>
      <c r="E25" s="1">
        <v>240</v>
      </c>
      <c r="F25" s="13">
        <v>0</v>
      </c>
      <c r="G25" s="13">
        <v>0</v>
      </c>
      <c r="H25" s="13">
        <v>0</v>
      </c>
    </row>
    <row r="26" spans="1:8" ht="15.75" thickBot="1">
      <c r="A26" s="4" t="s">
        <v>129</v>
      </c>
      <c r="B26" s="1" t="s">
        <v>118</v>
      </c>
      <c r="C26" s="3" t="s">
        <v>104</v>
      </c>
      <c r="D26" s="3" t="s">
        <v>106</v>
      </c>
      <c r="E26" s="1">
        <v>410</v>
      </c>
      <c r="F26" s="13">
        <v>0</v>
      </c>
      <c r="G26" s="13">
        <v>8218.2000000000007</v>
      </c>
      <c r="H26" s="13">
        <v>0</v>
      </c>
    </row>
    <row r="27" spans="1:8" ht="30.75" thickBot="1">
      <c r="A27" s="19" t="s">
        <v>130</v>
      </c>
      <c r="B27" s="1" t="s">
        <v>131</v>
      </c>
      <c r="C27" s="3" t="s">
        <v>104</v>
      </c>
      <c r="D27" s="3" t="s">
        <v>106</v>
      </c>
      <c r="E27" s="1"/>
      <c r="F27" s="13">
        <f>F28</f>
        <v>147655.5</v>
      </c>
      <c r="G27" s="13">
        <f t="shared" ref="G27:H27" si="7">G28</f>
        <v>0</v>
      </c>
      <c r="H27" s="13">
        <f t="shared" si="7"/>
        <v>0</v>
      </c>
    </row>
    <row r="28" spans="1:8" ht="15.75" thickBot="1">
      <c r="A28" s="19" t="s">
        <v>129</v>
      </c>
      <c r="B28" s="1" t="s">
        <v>131</v>
      </c>
      <c r="C28" s="3" t="s">
        <v>104</v>
      </c>
      <c r="D28" s="3" t="s">
        <v>106</v>
      </c>
      <c r="E28" s="1">
        <v>410</v>
      </c>
      <c r="F28" s="13">
        <v>147655.5</v>
      </c>
      <c r="G28" s="13">
        <v>0</v>
      </c>
      <c r="H28" s="13">
        <v>0</v>
      </c>
    </row>
    <row r="29" spans="1:8" ht="30.75" thickBot="1">
      <c r="A29" s="19" t="s">
        <v>134</v>
      </c>
      <c r="B29" s="1" t="s">
        <v>135</v>
      </c>
      <c r="C29" s="3" t="s">
        <v>104</v>
      </c>
      <c r="D29" s="3" t="s">
        <v>107</v>
      </c>
      <c r="E29" s="1"/>
      <c r="F29" s="13">
        <f>F30</f>
        <v>1094.2</v>
      </c>
      <c r="G29" s="13">
        <f t="shared" ref="G29:H29" si="8">G30</f>
        <v>0</v>
      </c>
      <c r="H29" s="13">
        <f t="shared" si="8"/>
        <v>0</v>
      </c>
    </row>
    <row r="30" spans="1:8" ht="45.75" thickBot="1">
      <c r="A30" s="19" t="s">
        <v>14</v>
      </c>
      <c r="B30" s="1" t="s">
        <v>135</v>
      </c>
      <c r="C30" s="3" t="s">
        <v>104</v>
      </c>
      <c r="D30" s="3" t="s">
        <v>107</v>
      </c>
      <c r="E30" s="1">
        <v>240</v>
      </c>
      <c r="F30" s="13">
        <v>1094.2</v>
      </c>
      <c r="G30" s="13">
        <v>0</v>
      </c>
      <c r="H30" s="13">
        <v>0</v>
      </c>
    </row>
    <row r="31" spans="1:8" ht="30.75" thickBot="1">
      <c r="A31" s="4" t="s">
        <v>122</v>
      </c>
      <c r="B31" s="1" t="s">
        <v>21</v>
      </c>
      <c r="C31" s="3" t="s">
        <v>104</v>
      </c>
      <c r="D31" s="3" t="s">
        <v>107</v>
      </c>
      <c r="E31" s="1"/>
      <c r="F31" s="13">
        <f>F32</f>
        <v>19742.900000000001</v>
      </c>
      <c r="G31" s="13">
        <f t="shared" ref="G31:H31" si="9">G32</f>
        <v>6681.4</v>
      </c>
      <c r="H31" s="13">
        <f t="shared" si="9"/>
        <v>7094.8</v>
      </c>
    </row>
    <row r="32" spans="1:8" ht="45.75" thickBot="1">
      <c r="A32" s="4" t="s">
        <v>14</v>
      </c>
      <c r="B32" s="1" t="s">
        <v>21</v>
      </c>
      <c r="C32" s="3" t="s">
        <v>104</v>
      </c>
      <c r="D32" s="3" t="s">
        <v>107</v>
      </c>
      <c r="E32" s="1">
        <v>240</v>
      </c>
      <c r="F32" s="13">
        <v>19742.900000000001</v>
      </c>
      <c r="G32" s="13">
        <v>6681.4</v>
      </c>
      <c r="H32" s="13">
        <v>7094.8</v>
      </c>
    </row>
    <row r="33" spans="1:8" ht="30.75" thickBot="1">
      <c r="A33" s="4" t="s">
        <v>123</v>
      </c>
      <c r="B33" s="1" t="s">
        <v>22</v>
      </c>
      <c r="C33" s="3" t="s">
        <v>104</v>
      </c>
      <c r="D33" s="3" t="s">
        <v>107</v>
      </c>
      <c r="E33" s="1"/>
      <c r="F33" s="13">
        <f>F34</f>
        <v>3638.9</v>
      </c>
      <c r="G33" s="13">
        <f t="shared" ref="G33:H33" si="10">G34</f>
        <v>4367.2</v>
      </c>
      <c r="H33" s="13">
        <f t="shared" si="10"/>
        <v>4367.2</v>
      </c>
    </row>
    <row r="34" spans="1:8" ht="45.75" thickBot="1">
      <c r="A34" s="4" t="s">
        <v>14</v>
      </c>
      <c r="B34" s="1" t="s">
        <v>22</v>
      </c>
      <c r="C34" s="3" t="s">
        <v>104</v>
      </c>
      <c r="D34" s="3" t="s">
        <v>107</v>
      </c>
      <c r="E34" s="1">
        <v>240</v>
      </c>
      <c r="F34" s="13">
        <v>3638.9</v>
      </c>
      <c r="G34" s="13">
        <v>4367.2</v>
      </c>
      <c r="H34" s="13">
        <v>4367.2</v>
      </c>
    </row>
    <row r="35" spans="1:8" ht="45.75" thickBot="1">
      <c r="A35" s="4" t="s">
        <v>23</v>
      </c>
      <c r="B35" s="1" t="s">
        <v>24</v>
      </c>
      <c r="C35" s="3" t="s">
        <v>104</v>
      </c>
      <c r="D35" s="3" t="s">
        <v>107</v>
      </c>
      <c r="E35" s="1"/>
      <c r="F35" s="13">
        <f>F36</f>
        <v>394.1</v>
      </c>
      <c r="G35" s="13">
        <f t="shared" ref="G35:H35" si="11">G36</f>
        <v>0</v>
      </c>
      <c r="H35" s="13">
        <f t="shared" si="11"/>
        <v>0</v>
      </c>
    </row>
    <row r="36" spans="1:8" ht="45.75" thickBot="1">
      <c r="A36" s="4" t="s">
        <v>14</v>
      </c>
      <c r="B36" s="1" t="s">
        <v>24</v>
      </c>
      <c r="C36" s="3" t="s">
        <v>104</v>
      </c>
      <c r="D36" s="3" t="s">
        <v>107</v>
      </c>
      <c r="E36" s="1">
        <v>240</v>
      </c>
      <c r="F36" s="13">
        <v>394.1</v>
      </c>
      <c r="G36" s="13">
        <v>0</v>
      </c>
      <c r="H36" s="13">
        <v>0</v>
      </c>
    </row>
    <row r="37" spans="1:8" ht="30.75" thickBot="1">
      <c r="A37" s="4" t="s">
        <v>19</v>
      </c>
      <c r="B37" s="1" t="s">
        <v>20</v>
      </c>
      <c r="C37" s="3" t="s">
        <v>104</v>
      </c>
      <c r="D37" s="3" t="s">
        <v>107</v>
      </c>
      <c r="E37" s="1"/>
      <c r="F37" s="13">
        <f>F38</f>
        <v>3100</v>
      </c>
      <c r="G37" s="13">
        <f t="shared" ref="G37:H37" si="12">G38</f>
        <v>0</v>
      </c>
      <c r="H37" s="13">
        <f t="shared" si="12"/>
        <v>0</v>
      </c>
    </row>
    <row r="38" spans="1:8" ht="45.75" thickBot="1">
      <c r="A38" s="4" t="s">
        <v>14</v>
      </c>
      <c r="B38" s="1" t="s">
        <v>20</v>
      </c>
      <c r="C38" s="3" t="s">
        <v>104</v>
      </c>
      <c r="D38" s="3" t="s">
        <v>107</v>
      </c>
      <c r="E38" s="1">
        <v>240</v>
      </c>
      <c r="F38" s="13">
        <v>3100</v>
      </c>
      <c r="G38" s="13">
        <v>0</v>
      </c>
      <c r="H38" s="13">
        <v>0</v>
      </c>
    </row>
    <row r="39" spans="1:8" ht="90.75" thickBot="1">
      <c r="A39" s="6" t="s">
        <v>25</v>
      </c>
      <c r="B39" s="9" t="s">
        <v>26</v>
      </c>
      <c r="C39" s="16"/>
      <c r="D39" s="16"/>
      <c r="E39" s="9"/>
      <c r="F39" s="12">
        <f>F40+F42+F44+F46+F48+F50+F52</f>
        <v>20756.599999999999</v>
      </c>
      <c r="G39" s="12">
        <f t="shared" ref="G39:H39" si="13">G40+G42+G44+G46+G48+G50+G52</f>
        <v>17277.8</v>
      </c>
      <c r="H39" s="12">
        <f t="shared" si="13"/>
        <v>17564.8</v>
      </c>
    </row>
    <row r="40" spans="1:8" ht="105.75" thickBot="1">
      <c r="A40" s="4" t="s">
        <v>27</v>
      </c>
      <c r="B40" s="1" t="s">
        <v>28</v>
      </c>
      <c r="C40" s="3" t="s">
        <v>108</v>
      </c>
      <c r="D40" s="3" t="s">
        <v>109</v>
      </c>
      <c r="E40" s="8"/>
      <c r="F40" s="13">
        <f>F41</f>
        <v>474.4</v>
      </c>
      <c r="G40" s="13">
        <f t="shared" ref="G40:H40" si="14">G41</f>
        <v>490</v>
      </c>
      <c r="H40" s="13">
        <f t="shared" si="14"/>
        <v>490</v>
      </c>
    </row>
    <row r="41" spans="1:8" ht="15.75" thickBot="1">
      <c r="A41" s="4" t="s">
        <v>29</v>
      </c>
      <c r="B41" s="1" t="s">
        <v>28</v>
      </c>
      <c r="C41" s="3" t="s">
        <v>108</v>
      </c>
      <c r="D41" s="3" t="s">
        <v>109</v>
      </c>
      <c r="E41" s="1">
        <v>540</v>
      </c>
      <c r="F41" s="13">
        <v>474.4</v>
      </c>
      <c r="G41" s="13">
        <v>490</v>
      </c>
      <c r="H41" s="13">
        <v>490</v>
      </c>
    </row>
    <row r="42" spans="1:8" ht="105.75" thickBot="1">
      <c r="A42" s="4" t="s">
        <v>30</v>
      </c>
      <c r="B42" s="1" t="s">
        <v>31</v>
      </c>
      <c r="C42" s="3" t="s">
        <v>108</v>
      </c>
      <c r="D42" s="3" t="s">
        <v>109</v>
      </c>
      <c r="E42" s="8"/>
      <c r="F42" s="13">
        <f>F43</f>
        <v>0</v>
      </c>
      <c r="G42" s="13">
        <f t="shared" ref="G42:H42" si="15">G43</f>
        <v>0</v>
      </c>
      <c r="H42" s="13">
        <f t="shared" si="15"/>
        <v>0</v>
      </c>
    </row>
    <row r="43" spans="1:8" ht="15.75" thickBot="1">
      <c r="A43" s="4" t="s">
        <v>29</v>
      </c>
      <c r="B43" s="1" t="s">
        <v>31</v>
      </c>
      <c r="C43" s="3" t="s">
        <v>108</v>
      </c>
      <c r="D43" s="3" t="s">
        <v>109</v>
      </c>
      <c r="E43" s="1">
        <v>540</v>
      </c>
      <c r="F43" s="13">
        <v>0</v>
      </c>
      <c r="G43" s="13">
        <v>0</v>
      </c>
      <c r="H43" s="13">
        <v>0</v>
      </c>
    </row>
    <row r="44" spans="1:8" ht="90.75" thickBot="1">
      <c r="A44" s="4" t="s">
        <v>32</v>
      </c>
      <c r="B44" s="1" t="s">
        <v>33</v>
      </c>
      <c r="C44" s="3" t="s">
        <v>108</v>
      </c>
      <c r="D44" s="3" t="s">
        <v>110</v>
      </c>
      <c r="E44" s="1"/>
      <c r="F44" s="13">
        <f>F45</f>
        <v>12930</v>
      </c>
      <c r="G44" s="13">
        <f t="shared" ref="G44:H44" si="16">G45</f>
        <v>9968</v>
      </c>
      <c r="H44" s="13">
        <f t="shared" si="16"/>
        <v>10255</v>
      </c>
    </row>
    <row r="45" spans="1:8" ht="45.75" thickBot="1">
      <c r="A45" s="4" t="s">
        <v>14</v>
      </c>
      <c r="B45" s="1" t="s">
        <v>33</v>
      </c>
      <c r="C45" s="3" t="s">
        <v>108</v>
      </c>
      <c r="D45" s="3" t="s">
        <v>110</v>
      </c>
      <c r="E45" s="1">
        <v>240</v>
      </c>
      <c r="F45" s="13">
        <v>12930</v>
      </c>
      <c r="G45" s="13">
        <v>9968</v>
      </c>
      <c r="H45" s="13">
        <v>10255</v>
      </c>
    </row>
    <row r="46" spans="1:8" ht="105.75" thickBot="1">
      <c r="A46" s="4" t="s">
        <v>34</v>
      </c>
      <c r="B46" s="1" t="s">
        <v>35</v>
      </c>
      <c r="C46" s="3" t="s">
        <v>108</v>
      </c>
      <c r="D46" s="3" t="s">
        <v>110</v>
      </c>
      <c r="E46" s="1"/>
      <c r="F46" s="13">
        <f>F47</f>
        <v>317.10000000000002</v>
      </c>
      <c r="G46" s="13">
        <f t="shared" ref="G46:H46" si="17">G47</f>
        <v>0</v>
      </c>
      <c r="H46" s="13">
        <f t="shared" si="17"/>
        <v>0</v>
      </c>
    </row>
    <row r="47" spans="1:8" ht="45.75" thickBot="1">
      <c r="A47" s="4" t="s">
        <v>14</v>
      </c>
      <c r="B47" s="1" t="s">
        <v>35</v>
      </c>
      <c r="C47" s="3" t="s">
        <v>108</v>
      </c>
      <c r="D47" s="3" t="s">
        <v>110</v>
      </c>
      <c r="E47" s="1">
        <v>240</v>
      </c>
      <c r="F47" s="13">
        <v>317.10000000000002</v>
      </c>
      <c r="G47" s="13">
        <v>0</v>
      </c>
      <c r="H47" s="13">
        <v>0</v>
      </c>
    </row>
    <row r="48" spans="1:8" ht="75.75" thickBot="1">
      <c r="A48" s="4" t="s">
        <v>36</v>
      </c>
      <c r="B48" s="1" t="s">
        <v>37</v>
      </c>
      <c r="C48" s="3" t="s">
        <v>108</v>
      </c>
      <c r="D48" s="3" t="s">
        <v>110</v>
      </c>
      <c r="E48" s="1"/>
      <c r="F48" s="13">
        <f>F49</f>
        <v>0</v>
      </c>
      <c r="G48" s="13">
        <f t="shared" ref="G48:H48" si="18">G49</f>
        <v>0</v>
      </c>
      <c r="H48" s="13">
        <f t="shared" si="18"/>
        <v>0</v>
      </c>
    </row>
    <row r="49" spans="1:8" ht="45.75" thickBot="1">
      <c r="A49" s="4" t="s">
        <v>14</v>
      </c>
      <c r="B49" s="1" t="s">
        <v>37</v>
      </c>
      <c r="C49" s="3" t="s">
        <v>108</v>
      </c>
      <c r="D49" s="3" t="s">
        <v>110</v>
      </c>
      <c r="E49" s="1">
        <v>240</v>
      </c>
      <c r="F49" s="13">
        <v>0</v>
      </c>
      <c r="G49" s="13">
        <v>0</v>
      </c>
      <c r="H49" s="13">
        <v>0</v>
      </c>
    </row>
    <row r="50" spans="1:8" ht="115.9" customHeight="1" thickBot="1">
      <c r="A50" s="14" t="s">
        <v>38</v>
      </c>
      <c r="B50" s="1" t="s">
        <v>39</v>
      </c>
      <c r="C50" s="3" t="s">
        <v>108</v>
      </c>
      <c r="D50" s="3" t="s">
        <v>110</v>
      </c>
      <c r="E50" s="8"/>
      <c r="F50" s="13">
        <f>F51</f>
        <v>2180.1</v>
      </c>
      <c r="G50" s="13">
        <f t="shared" ref="G50:H50" si="19">G51</f>
        <v>813.8</v>
      </c>
      <c r="H50" s="13">
        <f t="shared" si="19"/>
        <v>813.8</v>
      </c>
    </row>
    <row r="51" spans="1:8" ht="45.75" thickBot="1">
      <c r="A51" s="4" t="s">
        <v>14</v>
      </c>
      <c r="B51" s="1" t="s">
        <v>39</v>
      </c>
      <c r="C51" s="3" t="s">
        <v>108</v>
      </c>
      <c r="D51" s="3" t="s">
        <v>110</v>
      </c>
      <c r="E51" s="1">
        <v>240</v>
      </c>
      <c r="F51" s="13">
        <v>2180.1</v>
      </c>
      <c r="G51" s="13">
        <v>813.8</v>
      </c>
      <c r="H51" s="13">
        <v>813.8</v>
      </c>
    </row>
    <row r="52" spans="1:8" ht="120.75" thickBot="1">
      <c r="A52" s="4" t="s">
        <v>40</v>
      </c>
      <c r="B52" s="1" t="s">
        <v>41</v>
      </c>
      <c r="C52" s="3" t="s">
        <v>108</v>
      </c>
      <c r="D52" s="3" t="s">
        <v>110</v>
      </c>
      <c r="E52" s="9"/>
      <c r="F52" s="13">
        <f>F53</f>
        <v>4855</v>
      </c>
      <c r="G52" s="13">
        <f t="shared" ref="G52:H52" si="20">G53</f>
        <v>6006</v>
      </c>
      <c r="H52" s="13">
        <f t="shared" si="20"/>
        <v>6006</v>
      </c>
    </row>
    <row r="53" spans="1:8" ht="45.75" thickBot="1">
      <c r="A53" s="4" t="s">
        <v>14</v>
      </c>
      <c r="B53" s="1" t="s">
        <v>41</v>
      </c>
      <c r="C53" s="3" t="s">
        <v>108</v>
      </c>
      <c r="D53" s="3" t="s">
        <v>110</v>
      </c>
      <c r="E53" s="1">
        <v>240</v>
      </c>
      <c r="F53" s="13">
        <v>4855</v>
      </c>
      <c r="G53" s="13">
        <v>6006</v>
      </c>
      <c r="H53" s="13">
        <v>6006</v>
      </c>
    </row>
    <row r="54" spans="1:8" ht="75.75" thickBot="1">
      <c r="A54" s="6" t="s">
        <v>42</v>
      </c>
      <c r="B54" s="9" t="s">
        <v>43</v>
      </c>
      <c r="C54" s="3"/>
      <c r="D54" s="3"/>
      <c r="E54" s="1"/>
      <c r="F54" s="12">
        <f>F55+F57+F59+F61+F63</f>
        <v>1720.5</v>
      </c>
      <c r="G54" s="12">
        <f t="shared" ref="G54:H54" si="21">G55+G57+G59+G61+G63</f>
        <v>768.3</v>
      </c>
      <c r="H54" s="12">
        <f t="shared" si="21"/>
        <v>768.3</v>
      </c>
    </row>
    <row r="55" spans="1:8" ht="30.75" thickBot="1">
      <c r="A55" s="4" t="s">
        <v>44</v>
      </c>
      <c r="B55" s="1" t="s">
        <v>45</v>
      </c>
      <c r="C55" s="3" t="s">
        <v>107</v>
      </c>
      <c r="D55" s="3" t="s">
        <v>110</v>
      </c>
      <c r="E55" s="1"/>
      <c r="F55" s="13">
        <f>F56</f>
        <v>0</v>
      </c>
      <c r="G55" s="13">
        <f t="shared" ref="G55:H55" si="22">G56</f>
        <v>0</v>
      </c>
      <c r="H55" s="13">
        <f t="shared" si="22"/>
        <v>0</v>
      </c>
    </row>
    <row r="56" spans="1:8" ht="45.75" thickBot="1">
      <c r="A56" s="4" t="s">
        <v>14</v>
      </c>
      <c r="B56" s="1" t="s">
        <v>45</v>
      </c>
      <c r="C56" s="3" t="s">
        <v>107</v>
      </c>
      <c r="D56" s="3" t="s">
        <v>110</v>
      </c>
      <c r="E56" s="1">
        <v>240</v>
      </c>
      <c r="F56" s="13">
        <v>0</v>
      </c>
      <c r="G56" s="13">
        <v>0</v>
      </c>
      <c r="H56" s="13">
        <v>0</v>
      </c>
    </row>
    <row r="57" spans="1:8" ht="118.5" customHeight="1" thickBot="1">
      <c r="A57" s="14" t="s">
        <v>46</v>
      </c>
      <c r="B57" s="1" t="s">
        <v>47</v>
      </c>
      <c r="C57" s="3" t="s">
        <v>107</v>
      </c>
      <c r="D57" s="3" t="s">
        <v>110</v>
      </c>
      <c r="E57" s="8"/>
      <c r="F57" s="13">
        <f>F58</f>
        <v>20</v>
      </c>
      <c r="G57" s="13">
        <f t="shared" ref="G57:H57" si="23">G58</f>
        <v>20</v>
      </c>
      <c r="H57" s="13">
        <f t="shared" si="23"/>
        <v>20</v>
      </c>
    </row>
    <row r="58" spans="1:8" ht="15.75" thickBot="1">
      <c r="A58" s="4" t="s">
        <v>29</v>
      </c>
      <c r="B58" s="1" t="s">
        <v>47</v>
      </c>
      <c r="C58" s="3" t="s">
        <v>107</v>
      </c>
      <c r="D58" s="3" t="s">
        <v>110</v>
      </c>
      <c r="E58" s="1">
        <v>540</v>
      </c>
      <c r="F58" s="13">
        <v>20</v>
      </c>
      <c r="G58" s="13">
        <v>20</v>
      </c>
      <c r="H58" s="13">
        <v>20</v>
      </c>
    </row>
    <row r="59" spans="1:8" ht="60.75" thickBot="1">
      <c r="A59" s="4" t="s">
        <v>48</v>
      </c>
      <c r="B59" s="1" t="s">
        <v>49</v>
      </c>
      <c r="C59" s="3" t="s">
        <v>107</v>
      </c>
      <c r="D59" s="3">
        <v>10</v>
      </c>
      <c r="E59" s="8"/>
      <c r="F59" s="13">
        <f>F60</f>
        <v>720</v>
      </c>
      <c r="G59" s="13">
        <f t="shared" ref="G59:H59" si="24">G60</f>
        <v>400</v>
      </c>
      <c r="H59" s="13">
        <f t="shared" si="24"/>
        <v>400</v>
      </c>
    </row>
    <row r="60" spans="1:8" ht="45.75" thickBot="1">
      <c r="A60" s="4" t="s">
        <v>14</v>
      </c>
      <c r="B60" s="1" t="s">
        <v>49</v>
      </c>
      <c r="C60" s="3" t="s">
        <v>107</v>
      </c>
      <c r="D60" s="3">
        <v>10</v>
      </c>
      <c r="E60" s="1">
        <v>240</v>
      </c>
      <c r="F60" s="13">
        <v>720</v>
      </c>
      <c r="G60" s="13">
        <v>400</v>
      </c>
      <c r="H60" s="13">
        <v>400</v>
      </c>
    </row>
    <row r="61" spans="1:8" ht="45.75" thickBot="1">
      <c r="A61" s="4" t="s">
        <v>50</v>
      </c>
      <c r="B61" s="1" t="s">
        <v>51</v>
      </c>
      <c r="C61" s="3" t="s">
        <v>107</v>
      </c>
      <c r="D61" s="3">
        <v>14</v>
      </c>
      <c r="E61" s="1"/>
      <c r="F61" s="13">
        <f>F62</f>
        <v>895.7</v>
      </c>
      <c r="G61" s="13">
        <f t="shared" ref="G61:H61" si="25">G62</f>
        <v>348.3</v>
      </c>
      <c r="H61" s="13">
        <f t="shared" si="25"/>
        <v>348.3</v>
      </c>
    </row>
    <row r="62" spans="1:8" ht="45.75" thickBot="1">
      <c r="A62" s="4" t="s">
        <v>14</v>
      </c>
      <c r="B62" s="1" t="s">
        <v>51</v>
      </c>
      <c r="C62" s="3" t="s">
        <v>107</v>
      </c>
      <c r="D62" s="3">
        <v>14</v>
      </c>
      <c r="E62" s="1">
        <v>240</v>
      </c>
      <c r="F62" s="13">
        <v>895.7</v>
      </c>
      <c r="G62" s="13">
        <v>348.3</v>
      </c>
      <c r="H62" s="13">
        <v>348.3</v>
      </c>
    </row>
    <row r="63" spans="1:8" ht="45.75" thickBot="1">
      <c r="A63" s="4" t="s">
        <v>52</v>
      </c>
      <c r="B63" s="1" t="s">
        <v>53</v>
      </c>
      <c r="C63" s="3" t="s">
        <v>107</v>
      </c>
      <c r="D63" s="3">
        <v>14</v>
      </c>
      <c r="E63" s="1"/>
      <c r="F63" s="13">
        <f>F64</f>
        <v>84.8</v>
      </c>
      <c r="G63" s="13">
        <f t="shared" ref="G63:H63" si="26">G64</f>
        <v>0</v>
      </c>
      <c r="H63" s="13">
        <f t="shared" si="26"/>
        <v>0</v>
      </c>
    </row>
    <row r="64" spans="1:8" ht="45.75" thickBot="1">
      <c r="A64" s="4" t="s">
        <v>14</v>
      </c>
      <c r="B64" s="1" t="s">
        <v>53</v>
      </c>
      <c r="C64" s="3" t="s">
        <v>107</v>
      </c>
      <c r="D64" s="3">
        <v>14</v>
      </c>
      <c r="E64" s="1">
        <v>240</v>
      </c>
      <c r="F64" s="13">
        <v>84.8</v>
      </c>
      <c r="G64" s="13">
        <v>0</v>
      </c>
      <c r="H64" s="13">
        <v>0</v>
      </c>
    </row>
    <row r="65" spans="1:8" ht="75.75" thickBot="1">
      <c r="A65" s="6" t="s">
        <v>54</v>
      </c>
      <c r="B65" s="9" t="s">
        <v>55</v>
      </c>
      <c r="C65" s="3"/>
      <c r="D65" s="3"/>
      <c r="E65" s="1"/>
      <c r="F65" s="12">
        <f>F66+F68+F70+F72+F74</f>
        <v>2871.9</v>
      </c>
      <c r="G65" s="12">
        <f t="shared" ref="G65:H65" si="27">G66+G68+G70+G72+G74</f>
        <v>60</v>
      </c>
      <c r="H65" s="12">
        <f t="shared" si="27"/>
        <v>60</v>
      </c>
    </row>
    <row r="66" spans="1:8" ht="90.75" thickBot="1">
      <c r="A66" s="4" t="s">
        <v>56</v>
      </c>
      <c r="B66" s="1" t="s">
        <v>57</v>
      </c>
      <c r="C66" s="3" t="s">
        <v>111</v>
      </c>
      <c r="D66" s="3" t="s">
        <v>111</v>
      </c>
      <c r="E66" s="1"/>
      <c r="F66" s="13">
        <f>F67</f>
        <v>19</v>
      </c>
      <c r="G66" s="13">
        <f t="shared" ref="G66:H66" si="28">G67</f>
        <v>30</v>
      </c>
      <c r="H66" s="13">
        <f t="shared" si="28"/>
        <v>30</v>
      </c>
    </row>
    <row r="67" spans="1:8" ht="45.75" thickBot="1">
      <c r="A67" s="4" t="s">
        <v>14</v>
      </c>
      <c r="B67" s="1" t="s">
        <v>57</v>
      </c>
      <c r="C67" s="3" t="s">
        <v>111</v>
      </c>
      <c r="D67" s="3" t="s">
        <v>111</v>
      </c>
      <c r="E67" s="1">
        <v>240</v>
      </c>
      <c r="F67" s="13">
        <v>19</v>
      </c>
      <c r="G67" s="13">
        <v>30</v>
      </c>
      <c r="H67" s="13">
        <v>30</v>
      </c>
    </row>
    <row r="68" spans="1:8" ht="108.75" customHeight="1" thickBot="1">
      <c r="A68" s="4" t="s">
        <v>58</v>
      </c>
      <c r="B68" s="1" t="s">
        <v>59</v>
      </c>
      <c r="C68" s="3">
        <v>11</v>
      </c>
      <c r="D68" s="3" t="s">
        <v>106</v>
      </c>
      <c r="E68" s="1"/>
      <c r="F68" s="13">
        <f>F69</f>
        <v>11.9</v>
      </c>
      <c r="G68" s="13">
        <f t="shared" ref="G68:H68" si="29">G69</f>
        <v>30</v>
      </c>
      <c r="H68" s="13">
        <f t="shared" si="29"/>
        <v>30</v>
      </c>
    </row>
    <row r="69" spans="1:8" ht="45.75" thickBot="1">
      <c r="A69" s="4" t="s">
        <v>14</v>
      </c>
      <c r="B69" s="1" t="s">
        <v>59</v>
      </c>
      <c r="C69" s="3">
        <v>11</v>
      </c>
      <c r="D69" s="3" t="s">
        <v>106</v>
      </c>
      <c r="E69" s="1">
        <v>240</v>
      </c>
      <c r="F69" s="13">
        <v>11.9</v>
      </c>
      <c r="G69" s="13">
        <v>30</v>
      </c>
      <c r="H69" s="13">
        <v>30</v>
      </c>
    </row>
    <row r="70" spans="1:8" ht="50.25" customHeight="1" thickBot="1">
      <c r="A70" s="4" t="s">
        <v>132</v>
      </c>
      <c r="B70" s="1" t="s">
        <v>133</v>
      </c>
      <c r="C70" s="3">
        <v>11</v>
      </c>
      <c r="D70" s="3" t="s">
        <v>106</v>
      </c>
      <c r="E70" s="1"/>
      <c r="F70" s="13">
        <f>F71</f>
        <v>400</v>
      </c>
      <c r="G70" s="13">
        <f t="shared" ref="G70:H70" si="30">G71</f>
        <v>0</v>
      </c>
      <c r="H70" s="13">
        <f t="shared" si="30"/>
        <v>0</v>
      </c>
    </row>
    <row r="71" spans="1:8" ht="15.75" thickBot="1">
      <c r="A71" s="4" t="s">
        <v>129</v>
      </c>
      <c r="B71" s="1" t="s">
        <v>133</v>
      </c>
      <c r="C71" s="3">
        <v>11</v>
      </c>
      <c r="D71" s="3" t="s">
        <v>106</v>
      </c>
      <c r="E71" s="1">
        <v>410</v>
      </c>
      <c r="F71" s="13">
        <v>400</v>
      </c>
      <c r="G71" s="13">
        <v>0</v>
      </c>
      <c r="H71" s="13">
        <v>0</v>
      </c>
    </row>
    <row r="72" spans="1:8" ht="30.75" thickBot="1">
      <c r="A72" s="4" t="s">
        <v>19</v>
      </c>
      <c r="B72" s="1" t="s">
        <v>60</v>
      </c>
      <c r="C72" s="3">
        <v>11</v>
      </c>
      <c r="D72" s="3" t="s">
        <v>106</v>
      </c>
      <c r="E72" s="1"/>
      <c r="F72" s="13">
        <f>F73</f>
        <v>400</v>
      </c>
      <c r="G72" s="13">
        <f t="shared" ref="G72:H72" si="31">G73</f>
        <v>0</v>
      </c>
      <c r="H72" s="13">
        <f t="shared" si="31"/>
        <v>0</v>
      </c>
    </row>
    <row r="73" spans="1:8" ht="45.75" thickBot="1">
      <c r="A73" s="4" t="s">
        <v>14</v>
      </c>
      <c r="B73" s="1" t="s">
        <v>60</v>
      </c>
      <c r="C73" s="3">
        <v>11</v>
      </c>
      <c r="D73" s="3" t="s">
        <v>106</v>
      </c>
      <c r="E73" s="1">
        <v>240</v>
      </c>
      <c r="F73" s="13">
        <v>400</v>
      </c>
      <c r="G73" s="13">
        <v>0</v>
      </c>
      <c r="H73" s="13">
        <v>0</v>
      </c>
    </row>
    <row r="74" spans="1:8" ht="45.75" thickBot="1">
      <c r="A74" s="4" t="s">
        <v>61</v>
      </c>
      <c r="B74" s="1" t="s">
        <v>116</v>
      </c>
      <c r="C74" s="3">
        <v>11</v>
      </c>
      <c r="D74" s="3" t="s">
        <v>106</v>
      </c>
      <c r="E74" s="1"/>
      <c r="F74" s="13">
        <f>F75+F76</f>
        <v>2041</v>
      </c>
      <c r="G74" s="13">
        <f t="shared" ref="G74:H74" si="32">G75+G76</f>
        <v>0</v>
      </c>
      <c r="H74" s="13">
        <f t="shared" si="32"/>
        <v>0</v>
      </c>
    </row>
    <row r="75" spans="1:8" ht="45.75" thickBot="1">
      <c r="A75" s="4" t="s">
        <v>14</v>
      </c>
      <c r="B75" s="1" t="s">
        <v>116</v>
      </c>
      <c r="C75" s="3">
        <v>11</v>
      </c>
      <c r="D75" s="3" t="s">
        <v>106</v>
      </c>
      <c r="E75" s="1">
        <v>240</v>
      </c>
      <c r="F75" s="13">
        <v>0</v>
      </c>
      <c r="G75" s="13">
        <v>0</v>
      </c>
      <c r="H75" s="13">
        <v>0</v>
      </c>
    </row>
    <row r="76" spans="1:8" ht="15.75" thickBot="1">
      <c r="A76" s="4" t="s">
        <v>129</v>
      </c>
      <c r="B76" s="1" t="s">
        <v>116</v>
      </c>
      <c r="C76" s="3">
        <v>11</v>
      </c>
      <c r="D76" s="3" t="s">
        <v>106</v>
      </c>
      <c r="E76" s="1">
        <v>410</v>
      </c>
      <c r="F76" s="13">
        <v>2041</v>
      </c>
      <c r="G76" s="13">
        <v>0</v>
      </c>
      <c r="H76" s="13">
        <v>0</v>
      </c>
    </row>
    <row r="77" spans="1:8" ht="75.75" thickBot="1">
      <c r="A77" s="6" t="s">
        <v>62</v>
      </c>
      <c r="B77" s="9" t="s">
        <v>63</v>
      </c>
      <c r="C77" s="3"/>
      <c r="D77" s="3"/>
      <c r="E77" s="1"/>
      <c r="F77" s="12">
        <f>F78+F81+F83</f>
        <v>715.5</v>
      </c>
      <c r="G77" s="12">
        <f t="shared" ref="G77:H77" si="33">G78+G81+G83</f>
        <v>1090.9000000000001</v>
      </c>
      <c r="H77" s="12">
        <f t="shared" si="33"/>
        <v>1349</v>
      </c>
    </row>
    <row r="78" spans="1:8" ht="45.75" thickBot="1">
      <c r="A78" s="4" t="s">
        <v>64</v>
      </c>
      <c r="B78" s="1" t="s">
        <v>65</v>
      </c>
      <c r="C78" s="3" t="s">
        <v>105</v>
      </c>
      <c r="D78" s="3">
        <v>13</v>
      </c>
      <c r="E78" s="1"/>
      <c r="F78" s="13">
        <f>F79+F80</f>
        <v>480.5</v>
      </c>
      <c r="G78" s="13">
        <f t="shared" ref="G78:H78" si="34">G79+G80</f>
        <v>299</v>
      </c>
      <c r="H78" s="13">
        <f t="shared" si="34"/>
        <v>299</v>
      </c>
    </row>
    <row r="79" spans="1:8" ht="45.75" thickBot="1">
      <c r="A79" s="4" t="s">
        <v>14</v>
      </c>
      <c r="B79" s="1" t="s">
        <v>65</v>
      </c>
      <c r="C79" s="3" t="s">
        <v>105</v>
      </c>
      <c r="D79" s="3">
        <v>13</v>
      </c>
      <c r="E79" s="1">
        <v>240</v>
      </c>
      <c r="F79" s="13">
        <v>480.5</v>
      </c>
      <c r="G79" s="13">
        <v>256</v>
      </c>
      <c r="H79" s="13">
        <v>256</v>
      </c>
    </row>
    <row r="80" spans="1:8" ht="30.75" thickBot="1">
      <c r="A80" s="4" t="s">
        <v>66</v>
      </c>
      <c r="B80" s="1" t="s">
        <v>65</v>
      </c>
      <c r="C80" s="3" t="s">
        <v>105</v>
      </c>
      <c r="D80" s="3">
        <v>13</v>
      </c>
      <c r="E80" s="1">
        <v>850</v>
      </c>
      <c r="F80" s="13">
        <v>0</v>
      </c>
      <c r="G80" s="13">
        <v>43</v>
      </c>
      <c r="H80" s="13">
        <v>43</v>
      </c>
    </row>
    <row r="81" spans="1:8" ht="45.75" thickBot="1">
      <c r="A81" s="4" t="s">
        <v>64</v>
      </c>
      <c r="B81" s="1" t="s">
        <v>65</v>
      </c>
      <c r="C81" s="3" t="s">
        <v>108</v>
      </c>
      <c r="D81" s="3">
        <v>12</v>
      </c>
      <c r="E81" s="1"/>
      <c r="F81" s="13">
        <f>F82</f>
        <v>235</v>
      </c>
      <c r="G81" s="13">
        <f t="shared" ref="G81:H81" si="35">G82</f>
        <v>50</v>
      </c>
      <c r="H81" s="13">
        <f t="shared" si="35"/>
        <v>50</v>
      </c>
    </row>
    <row r="82" spans="1:8" ht="45.75" thickBot="1">
      <c r="A82" s="4" t="s">
        <v>14</v>
      </c>
      <c r="B82" s="1" t="s">
        <v>65</v>
      </c>
      <c r="C82" s="3" t="s">
        <v>108</v>
      </c>
      <c r="D82" s="3">
        <v>12</v>
      </c>
      <c r="E82" s="1">
        <v>240</v>
      </c>
      <c r="F82" s="13">
        <v>235</v>
      </c>
      <c r="G82" s="13">
        <v>50</v>
      </c>
      <c r="H82" s="13">
        <v>50</v>
      </c>
    </row>
    <row r="83" spans="1:8" ht="30.75" thickBot="1">
      <c r="A83" s="4" t="s">
        <v>119</v>
      </c>
      <c r="B83" s="1" t="s">
        <v>120</v>
      </c>
      <c r="C83" s="3" t="s">
        <v>108</v>
      </c>
      <c r="D83" s="3">
        <v>12</v>
      </c>
      <c r="E83" s="1"/>
      <c r="F83" s="13">
        <f>F84</f>
        <v>0</v>
      </c>
      <c r="G83" s="13">
        <f t="shared" ref="G83:H83" si="36">G84</f>
        <v>741.9</v>
      </c>
      <c r="H83" s="13">
        <f t="shared" si="36"/>
        <v>1000</v>
      </c>
    </row>
    <row r="84" spans="1:8" ht="45.75" thickBot="1">
      <c r="A84" s="4" t="s">
        <v>14</v>
      </c>
      <c r="B84" s="1" t="s">
        <v>120</v>
      </c>
      <c r="C84" s="3" t="s">
        <v>108</v>
      </c>
      <c r="D84" s="3">
        <v>12</v>
      </c>
      <c r="E84" s="1">
        <v>240</v>
      </c>
      <c r="F84" s="13">
        <v>0</v>
      </c>
      <c r="G84" s="13">
        <v>741.9</v>
      </c>
      <c r="H84" s="13">
        <v>1000</v>
      </c>
    </row>
    <row r="85" spans="1:8" ht="75.75" thickBot="1">
      <c r="A85" s="6" t="s">
        <v>67</v>
      </c>
      <c r="B85" s="9" t="s">
        <v>68</v>
      </c>
      <c r="C85" s="3"/>
      <c r="D85" s="3"/>
      <c r="E85" s="1"/>
      <c r="F85" s="12">
        <f>F86+F90+F92+F94+F96+F98+F100+F102+F104+F106+F108</f>
        <v>8553.9</v>
      </c>
      <c r="G85" s="12">
        <f t="shared" ref="G85:H85" si="37">G86+G90+G92+G94+G96+G98+G100+G102+G104+G106+G108</f>
        <v>8332.7000000000007</v>
      </c>
      <c r="H85" s="12">
        <f t="shared" si="37"/>
        <v>8317.7999999999993</v>
      </c>
    </row>
    <row r="86" spans="1:8" ht="30.75" thickBot="1">
      <c r="A86" s="4" t="s">
        <v>69</v>
      </c>
      <c r="B86" s="1" t="s">
        <v>70</v>
      </c>
      <c r="C86" s="3" t="s">
        <v>105</v>
      </c>
      <c r="D86" s="3" t="s">
        <v>108</v>
      </c>
      <c r="E86" s="1"/>
      <c r="F86" s="13">
        <f>F87+F88+F89</f>
        <v>4970.3</v>
      </c>
      <c r="G86" s="13">
        <f t="shared" ref="G86:H86" si="38">G87+G88+G89</f>
        <v>4737</v>
      </c>
      <c r="H86" s="13">
        <f t="shared" si="38"/>
        <v>4737</v>
      </c>
    </row>
    <row r="87" spans="1:8" ht="45.75" thickBot="1">
      <c r="A87" s="4" t="s">
        <v>71</v>
      </c>
      <c r="B87" s="1" t="s">
        <v>70</v>
      </c>
      <c r="C87" s="3" t="s">
        <v>105</v>
      </c>
      <c r="D87" s="3" t="s">
        <v>108</v>
      </c>
      <c r="E87" s="1">
        <v>120</v>
      </c>
      <c r="F87" s="13">
        <v>3975.8</v>
      </c>
      <c r="G87" s="13">
        <v>3807</v>
      </c>
      <c r="H87" s="13">
        <v>3807</v>
      </c>
    </row>
    <row r="88" spans="1:8" ht="45.75" thickBot="1">
      <c r="A88" s="4" t="s">
        <v>14</v>
      </c>
      <c r="B88" s="1" t="s">
        <v>70</v>
      </c>
      <c r="C88" s="3" t="s">
        <v>105</v>
      </c>
      <c r="D88" s="3" t="s">
        <v>108</v>
      </c>
      <c r="E88" s="1">
        <v>240</v>
      </c>
      <c r="F88" s="13">
        <v>952</v>
      </c>
      <c r="G88" s="13">
        <v>930</v>
      </c>
      <c r="H88" s="13">
        <v>930</v>
      </c>
    </row>
    <row r="89" spans="1:8" ht="30.75" thickBot="1">
      <c r="A89" s="4" t="s">
        <v>66</v>
      </c>
      <c r="B89" s="1" t="s">
        <v>70</v>
      </c>
      <c r="C89" s="3" t="s">
        <v>105</v>
      </c>
      <c r="D89" s="3" t="s">
        <v>108</v>
      </c>
      <c r="E89" s="1">
        <v>850</v>
      </c>
      <c r="F89" s="13">
        <v>42.5</v>
      </c>
      <c r="G89" s="13">
        <v>0</v>
      </c>
      <c r="H89" s="13">
        <v>0</v>
      </c>
    </row>
    <row r="90" spans="1:8" ht="111.4" customHeight="1" thickBot="1">
      <c r="A90" s="14" t="s">
        <v>72</v>
      </c>
      <c r="B90" s="1" t="s">
        <v>73</v>
      </c>
      <c r="C90" s="3" t="s">
        <v>105</v>
      </c>
      <c r="D90" s="3" t="s">
        <v>108</v>
      </c>
      <c r="E90" s="1"/>
      <c r="F90" s="13">
        <f>F91</f>
        <v>2</v>
      </c>
      <c r="G90" s="13">
        <f t="shared" ref="G90:H90" si="39">G91</f>
        <v>2</v>
      </c>
      <c r="H90" s="13">
        <f t="shared" si="39"/>
        <v>2</v>
      </c>
    </row>
    <row r="91" spans="1:8" ht="45.75" thickBot="1">
      <c r="A91" s="4" t="s">
        <v>14</v>
      </c>
      <c r="B91" s="1" t="s">
        <v>73</v>
      </c>
      <c r="C91" s="3" t="s">
        <v>105</v>
      </c>
      <c r="D91" s="3" t="s">
        <v>108</v>
      </c>
      <c r="E91" s="1">
        <v>240</v>
      </c>
      <c r="F91" s="13">
        <v>2</v>
      </c>
      <c r="G91" s="13">
        <v>2</v>
      </c>
      <c r="H91" s="13">
        <v>2</v>
      </c>
    </row>
    <row r="92" spans="1:8" ht="90.75" thickBot="1">
      <c r="A92" s="4" t="s">
        <v>74</v>
      </c>
      <c r="B92" s="1" t="s">
        <v>75</v>
      </c>
      <c r="C92" s="3" t="s">
        <v>105</v>
      </c>
      <c r="D92" s="3">
        <v>13</v>
      </c>
      <c r="E92" s="1"/>
      <c r="F92" s="13">
        <f>F93</f>
        <v>151.69999999999999</v>
      </c>
      <c r="G92" s="13">
        <f t="shared" ref="G92:H92" si="40">G93</f>
        <v>163.80000000000001</v>
      </c>
      <c r="H92" s="13">
        <f t="shared" si="40"/>
        <v>148.9</v>
      </c>
    </row>
    <row r="93" spans="1:8" ht="15.75" thickBot="1">
      <c r="A93" s="4" t="s">
        <v>29</v>
      </c>
      <c r="B93" s="1" t="s">
        <v>75</v>
      </c>
      <c r="C93" s="3" t="s">
        <v>105</v>
      </c>
      <c r="D93" s="3">
        <v>13</v>
      </c>
      <c r="E93" s="1">
        <v>540</v>
      </c>
      <c r="F93" s="13">
        <v>151.69999999999999</v>
      </c>
      <c r="G93" s="13">
        <v>163.80000000000001</v>
      </c>
      <c r="H93" s="13">
        <v>148.9</v>
      </c>
    </row>
    <row r="94" spans="1:8" ht="90.75" thickBot="1">
      <c r="A94" s="4" t="s">
        <v>76</v>
      </c>
      <c r="B94" s="1" t="s">
        <v>77</v>
      </c>
      <c r="C94" s="3" t="s">
        <v>105</v>
      </c>
      <c r="D94" s="3">
        <v>13</v>
      </c>
      <c r="E94" s="1"/>
      <c r="F94" s="13">
        <f>F95</f>
        <v>474.4</v>
      </c>
      <c r="G94" s="13">
        <f t="shared" ref="G94:H94" si="41">G95</f>
        <v>474.4</v>
      </c>
      <c r="H94" s="13">
        <f t="shared" si="41"/>
        <v>474.4</v>
      </c>
    </row>
    <row r="95" spans="1:8" ht="15.75" thickBot="1">
      <c r="A95" s="4" t="s">
        <v>29</v>
      </c>
      <c r="B95" s="1" t="s">
        <v>77</v>
      </c>
      <c r="C95" s="3" t="s">
        <v>105</v>
      </c>
      <c r="D95" s="3">
        <v>13</v>
      </c>
      <c r="E95" s="1">
        <v>540</v>
      </c>
      <c r="F95" s="13">
        <v>474.4</v>
      </c>
      <c r="G95" s="13">
        <v>474.4</v>
      </c>
      <c r="H95" s="13">
        <v>474.4</v>
      </c>
    </row>
    <row r="96" spans="1:8" ht="75.75" thickBot="1">
      <c r="A96" s="4" t="s">
        <v>78</v>
      </c>
      <c r="B96" s="1" t="s">
        <v>79</v>
      </c>
      <c r="C96" s="3" t="s">
        <v>105</v>
      </c>
      <c r="D96" s="3">
        <v>13</v>
      </c>
      <c r="E96" s="1"/>
      <c r="F96" s="13">
        <f>F97</f>
        <v>218.6</v>
      </c>
      <c r="G96" s="13">
        <f t="shared" ref="G96:H96" si="42">G97</f>
        <v>218.6</v>
      </c>
      <c r="H96" s="13">
        <f t="shared" si="42"/>
        <v>218.6</v>
      </c>
    </row>
    <row r="97" spans="1:8" ht="15.75" thickBot="1">
      <c r="A97" s="4" t="s">
        <v>29</v>
      </c>
      <c r="B97" s="1" t="s">
        <v>79</v>
      </c>
      <c r="C97" s="3" t="s">
        <v>105</v>
      </c>
      <c r="D97" s="3">
        <v>13</v>
      </c>
      <c r="E97" s="1">
        <v>540</v>
      </c>
      <c r="F97" s="13">
        <v>218.6</v>
      </c>
      <c r="G97" s="13">
        <v>218.6</v>
      </c>
      <c r="H97" s="13">
        <v>218.6</v>
      </c>
    </row>
    <row r="98" spans="1:8" ht="90.75" thickBot="1">
      <c r="A98" s="4" t="s">
        <v>80</v>
      </c>
      <c r="B98" s="1" t="s">
        <v>81</v>
      </c>
      <c r="C98" s="3" t="s">
        <v>105</v>
      </c>
      <c r="D98" s="3">
        <v>13</v>
      </c>
      <c r="E98" s="1"/>
      <c r="F98" s="13">
        <f>F99</f>
        <v>265</v>
      </c>
      <c r="G98" s="13">
        <f t="shared" ref="G98:H98" si="43">G99</f>
        <v>265</v>
      </c>
      <c r="H98" s="13">
        <f t="shared" si="43"/>
        <v>265</v>
      </c>
    </row>
    <row r="99" spans="1:8" ht="15.75" thickBot="1">
      <c r="A99" s="4" t="s">
        <v>29</v>
      </c>
      <c r="B99" s="1" t="s">
        <v>81</v>
      </c>
      <c r="C99" s="3" t="s">
        <v>105</v>
      </c>
      <c r="D99" s="3">
        <v>13</v>
      </c>
      <c r="E99" s="1">
        <v>540</v>
      </c>
      <c r="F99" s="13">
        <v>265</v>
      </c>
      <c r="G99" s="13">
        <v>265</v>
      </c>
      <c r="H99" s="13">
        <v>265</v>
      </c>
    </row>
    <row r="100" spans="1:8" ht="409.6" thickBot="1">
      <c r="A100" s="14" t="s">
        <v>82</v>
      </c>
      <c r="B100" s="1" t="s">
        <v>83</v>
      </c>
      <c r="C100" s="3" t="s">
        <v>105</v>
      </c>
      <c r="D100" s="3">
        <v>13</v>
      </c>
      <c r="E100" s="1"/>
      <c r="F100" s="13">
        <f>F101</f>
        <v>1002.5</v>
      </c>
      <c r="G100" s="13">
        <f t="shared" ref="G100:H100" si="44">G101</f>
        <v>1002.5</v>
      </c>
      <c r="H100" s="13">
        <f t="shared" si="44"/>
        <v>1002.5</v>
      </c>
    </row>
    <row r="101" spans="1:8" ht="15.75" thickBot="1">
      <c r="A101" s="14" t="s">
        <v>29</v>
      </c>
      <c r="B101" s="1" t="s">
        <v>83</v>
      </c>
      <c r="C101" s="3" t="s">
        <v>105</v>
      </c>
      <c r="D101" s="3">
        <v>13</v>
      </c>
      <c r="E101" s="1">
        <v>540</v>
      </c>
      <c r="F101" s="13">
        <v>1002.5</v>
      </c>
      <c r="G101" s="13">
        <v>1002.5</v>
      </c>
      <c r="H101" s="13">
        <v>1002.5</v>
      </c>
    </row>
    <row r="102" spans="1:8" ht="195.75" thickBot="1">
      <c r="A102" s="14" t="s">
        <v>84</v>
      </c>
      <c r="B102" s="1" t="s">
        <v>85</v>
      </c>
      <c r="C102" s="3" t="s">
        <v>105</v>
      </c>
      <c r="D102" s="3">
        <v>13</v>
      </c>
      <c r="E102" s="1"/>
      <c r="F102" s="13">
        <f>F103</f>
        <v>2</v>
      </c>
      <c r="G102" s="13">
        <f t="shared" ref="G102:H102" si="45">G103</f>
        <v>2</v>
      </c>
      <c r="H102" s="13">
        <f t="shared" si="45"/>
        <v>2</v>
      </c>
    </row>
    <row r="103" spans="1:8" ht="15.75" thickBot="1">
      <c r="A103" s="4" t="s">
        <v>29</v>
      </c>
      <c r="B103" s="1" t="s">
        <v>85</v>
      </c>
      <c r="C103" s="3" t="s">
        <v>105</v>
      </c>
      <c r="D103" s="3">
        <v>13</v>
      </c>
      <c r="E103" s="1">
        <v>540</v>
      </c>
      <c r="F103" s="13">
        <v>2</v>
      </c>
      <c r="G103" s="13">
        <v>2</v>
      </c>
      <c r="H103" s="13">
        <v>2</v>
      </c>
    </row>
    <row r="104" spans="1:8" ht="90.75" thickBot="1">
      <c r="A104" s="4" t="s">
        <v>86</v>
      </c>
      <c r="B104" s="1" t="s">
        <v>87</v>
      </c>
      <c r="C104" s="3" t="s">
        <v>105</v>
      </c>
      <c r="D104" s="3">
        <v>13</v>
      </c>
      <c r="E104" s="1"/>
      <c r="F104" s="13">
        <f>F105</f>
        <v>492.1</v>
      </c>
      <c r="G104" s="13">
        <f t="shared" ref="G104:H104" si="46">G105</f>
        <v>492.1</v>
      </c>
      <c r="H104" s="13">
        <f t="shared" si="46"/>
        <v>492.1</v>
      </c>
    </row>
    <row r="105" spans="1:8" ht="15.75" thickBot="1">
      <c r="A105" s="4" t="s">
        <v>29</v>
      </c>
      <c r="B105" s="1" t="s">
        <v>87</v>
      </c>
      <c r="C105" s="3" t="s">
        <v>105</v>
      </c>
      <c r="D105" s="3">
        <v>13</v>
      </c>
      <c r="E105" s="1">
        <v>540</v>
      </c>
      <c r="F105" s="13">
        <v>492.1</v>
      </c>
      <c r="G105" s="13">
        <v>492.1</v>
      </c>
      <c r="H105" s="13">
        <v>492.1</v>
      </c>
    </row>
    <row r="106" spans="1:8" ht="120.75" thickBot="1">
      <c r="A106" s="4" t="s">
        <v>88</v>
      </c>
      <c r="B106" s="1" t="s">
        <v>89</v>
      </c>
      <c r="C106" s="3" t="s">
        <v>105</v>
      </c>
      <c r="D106" s="3">
        <v>13</v>
      </c>
      <c r="E106" s="1"/>
      <c r="F106" s="13">
        <f>F107</f>
        <v>452.7</v>
      </c>
      <c r="G106" s="13">
        <f t="shared" ref="G106:H106" si="47">G107</f>
        <v>452.7</v>
      </c>
      <c r="H106" s="13">
        <f t="shared" si="47"/>
        <v>452.7</v>
      </c>
    </row>
    <row r="107" spans="1:8" ht="15.75" thickBot="1">
      <c r="A107" s="4" t="s">
        <v>29</v>
      </c>
      <c r="B107" s="1" t="s">
        <v>89</v>
      </c>
      <c r="C107" s="3" t="s">
        <v>105</v>
      </c>
      <c r="D107" s="3">
        <v>13</v>
      </c>
      <c r="E107" s="1">
        <v>540</v>
      </c>
      <c r="F107" s="13">
        <v>452.7</v>
      </c>
      <c r="G107" s="13">
        <v>452.7</v>
      </c>
      <c r="H107" s="13">
        <v>452.7</v>
      </c>
    </row>
    <row r="108" spans="1:8" ht="45.75" thickBot="1">
      <c r="A108" s="4" t="s">
        <v>90</v>
      </c>
      <c r="B108" s="1" t="s">
        <v>91</v>
      </c>
      <c r="C108" s="3">
        <v>10</v>
      </c>
      <c r="D108" s="3" t="s">
        <v>105</v>
      </c>
      <c r="E108" s="1"/>
      <c r="F108" s="13">
        <f>F109</f>
        <v>522.6</v>
      </c>
      <c r="G108" s="13">
        <f t="shared" ref="G108:H108" si="48">G109</f>
        <v>522.6</v>
      </c>
      <c r="H108" s="13">
        <f t="shared" si="48"/>
        <v>522.6</v>
      </c>
    </row>
    <row r="109" spans="1:8" ht="30.75" thickBot="1">
      <c r="A109" s="4" t="s">
        <v>121</v>
      </c>
      <c r="B109" s="1" t="s">
        <v>91</v>
      </c>
      <c r="C109" s="3">
        <v>10</v>
      </c>
      <c r="D109" s="3" t="s">
        <v>105</v>
      </c>
      <c r="E109" s="1">
        <v>320</v>
      </c>
      <c r="F109" s="13">
        <v>522.6</v>
      </c>
      <c r="G109" s="13">
        <v>522.6</v>
      </c>
      <c r="H109" s="13">
        <v>522.6</v>
      </c>
    </row>
    <row r="110" spans="1:8" ht="45.75" thickBot="1">
      <c r="A110" s="6" t="s">
        <v>92</v>
      </c>
      <c r="B110" s="9" t="s">
        <v>93</v>
      </c>
      <c r="C110" s="3"/>
      <c r="D110" s="3"/>
      <c r="E110" s="1"/>
      <c r="F110" s="12">
        <f>F111+F113</f>
        <v>406.8</v>
      </c>
      <c r="G110" s="12">
        <f t="shared" ref="G110:H110" si="49">G111+G113</f>
        <v>120</v>
      </c>
      <c r="H110" s="12">
        <f t="shared" si="49"/>
        <v>120</v>
      </c>
    </row>
    <row r="111" spans="1:8" ht="90.75" thickBot="1">
      <c r="A111" s="4" t="s">
        <v>94</v>
      </c>
      <c r="B111" s="1" t="s">
        <v>95</v>
      </c>
      <c r="C111" s="3" t="s">
        <v>109</v>
      </c>
      <c r="D111" s="3" t="s">
        <v>105</v>
      </c>
      <c r="E111" s="1"/>
      <c r="F111" s="13">
        <f>F112</f>
        <v>20</v>
      </c>
      <c r="G111" s="13">
        <f t="shared" ref="G111:H111" si="50">G112</f>
        <v>20</v>
      </c>
      <c r="H111" s="13">
        <f t="shared" si="50"/>
        <v>20</v>
      </c>
    </row>
    <row r="112" spans="1:8" ht="15.75" thickBot="1">
      <c r="A112" s="4" t="s">
        <v>96</v>
      </c>
      <c r="B112" s="1" t="s">
        <v>95</v>
      </c>
      <c r="C112" s="3" t="s">
        <v>109</v>
      </c>
      <c r="D112" s="3" t="s">
        <v>105</v>
      </c>
      <c r="E112" s="1">
        <v>240</v>
      </c>
      <c r="F112" s="13">
        <v>20</v>
      </c>
      <c r="G112" s="13">
        <v>20</v>
      </c>
      <c r="H112" s="13">
        <v>20</v>
      </c>
    </row>
    <row r="113" spans="1:8" ht="30.75" thickBot="1">
      <c r="A113" s="4" t="s">
        <v>97</v>
      </c>
      <c r="B113" s="1" t="s">
        <v>98</v>
      </c>
      <c r="C113" s="3" t="s">
        <v>109</v>
      </c>
      <c r="D113" s="3" t="s">
        <v>108</v>
      </c>
      <c r="E113" s="1"/>
      <c r="F113" s="13">
        <f>F114</f>
        <v>386.8</v>
      </c>
      <c r="G113" s="13">
        <f t="shared" ref="G113:H113" si="51">G114</f>
        <v>100</v>
      </c>
      <c r="H113" s="13">
        <f t="shared" si="51"/>
        <v>100</v>
      </c>
    </row>
    <row r="114" spans="1:8" ht="45.75" thickBot="1">
      <c r="A114" s="4" t="s">
        <v>14</v>
      </c>
      <c r="B114" s="1" t="s">
        <v>98</v>
      </c>
      <c r="C114" s="3" t="s">
        <v>109</v>
      </c>
      <c r="D114" s="3" t="s">
        <v>108</v>
      </c>
      <c r="E114" s="1">
        <v>240</v>
      </c>
      <c r="F114" s="13">
        <v>386.8</v>
      </c>
      <c r="G114" s="13">
        <v>100</v>
      </c>
      <c r="H114" s="13">
        <v>100</v>
      </c>
    </row>
    <row r="115" spans="1:8" ht="90.75" thickBot="1">
      <c r="A115" s="6" t="s">
        <v>124</v>
      </c>
      <c r="B115" s="9" t="s">
        <v>99</v>
      </c>
      <c r="C115" s="16" t="s">
        <v>104</v>
      </c>
      <c r="D115" s="16" t="s">
        <v>107</v>
      </c>
      <c r="E115" s="9"/>
      <c r="F115" s="12">
        <f>F116+F118+F120</f>
        <v>1017.8000000000001</v>
      </c>
      <c r="G115" s="12">
        <f t="shared" ref="G115:H115" si="52">G116+G118+G120</f>
        <v>860.7</v>
      </c>
      <c r="H115" s="12">
        <f t="shared" si="52"/>
        <v>181</v>
      </c>
    </row>
    <row r="116" spans="1:8" ht="150.75" customHeight="1" thickBot="1">
      <c r="A116" s="14" t="s">
        <v>125</v>
      </c>
      <c r="B116" s="1" t="s">
        <v>100</v>
      </c>
      <c r="C116" s="3" t="s">
        <v>104</v>
      </c>
      <c r="D116" s="3" t="s">
        <v>107</v>
      </c>
      <c r="E116" s="1"/>
      <c r="F116" s="13">
        <f>F117</f>
        <v>152.4</v>
      </c>
      <c r="G116" s="13">
        <f t="shared" ref="G116:H116" si="53">G117</f>
        <v>194</v>
      </c>
      <c r="H116" s="13">
        <f t="shared" si="53"/>
        <v>181</v>
      </c>
    </row>
    <row r="117" spans="1:8" ht="15.75" thickBot="1">
      <c r="A117" s="4" t="s">
        <v>96</v>
      </c>
      <c r="B117" s="1" t="s">
        <v>100</v>
      </c>
      <c r="C117" s="3" t="s">
        <v>104</v>
      </c>
      <c r="D117" s="3" t="s">
        <v>107</v>
      </c>
      <c r="E117" s="1">
        <v>540</v>
      </c>
      <c r="F117" s="13">
        <v>152.4</v>
      </c>
      <c r="G117" s="13">
        <v>194</v>
      </c>
      <c r="H117" s="13">
        <v>181</v>
      </c>
    </row>
    <row r="118" spans="1:8" ht="105.75" thickBot="1">
      <c r="A118" s="4" t="s">
        <v>126</v>
      </c>
      <c r="B118" s="1" t="s">
        <v>127</v>
      </c>
      <c r="C118" s="3" t="s">
        <v>104</v>
      </c>
      <c r="D118" s="3" t="s">
        <v>107</v>
      </c>
      <c r="E118" s="1"/>
      <c r="F118" s="13">
        <f>F119</f>
        <v>198.7</v>
      </c>
      <c r="G118" s="13">
        <f t="shared" ref="G118:H118" si="54">G119</f>
        <v>0</v>
      </c>
      <c r="H118" s="13">
        <f t="shared" si="54"/>
        <v>0</v>
      </c>
    </row>
    <row r="119" spans="1:8" ht="15.75" thickBot="1">
      <c r="A119" s="4" t="s">
        <v>96</v>
      </c>
      <c r="B119" s="1" t="s">
        <v>127</v>
      </c>
      <c r="C119" s="3" t="s">
        <v>104</v>
      </c>
      <c r="D119" s="3" t="s">
        <v>107</v>
      </c>
      <c r="E119" s="1">
        <v>540</v>
      </c>
      <c r="F119" s="13">
        <v>198.7</v>
      </c>
      <c r="G119" s="13">
        <v>0</v>
      </c>
      <c r="H119" s="13">
        <v>0</v>
      </c>
    </row>
    <row r="120" spans="1:8" ht="30.75" thickBot="1">
      <c r="A120" s="4" t="s">
        <v>101</v>
      </c>
      <c r="B120" s="1" t="s">
        <v>102</v>
      </c>
      <c r="C120" s="3" t="s">
        <v>104</v>
      </c>
      <c r="D120" s="3" t="s">
        <v>107</v>
      </c>
      <c r="E120" s="1"/>
      <c r="F120" s="13">
        <f>F121</f>
        <v>666.7</v>
      </c>
      <c r="G120" s="13">
        <f t="shared" ref="G120:H120" si="55">G121</f>
        <v>666.7</v>
      </c>
      <c r="H120" s="13">
        <f t="shared" si="55"/>
        <v>0</v>
      </c>
    </row>
    <row r="121" spans="1:8" ht="45.75" thickBot="1">
      <c r="A121" s="4" t="s">
        <v>14</v>
      </c>
      <c r="B121" s="1" t="s">
        <v>102</v>
      </c>
      <c r="C121" s="3" t="s">
        <v>104</v>
      </c>
      <c r="D121" s="3" t="s">
        <v>107</v>
      </c>
      <c r="E121" s="1">
        <v>240</v>
      </c>
      <c r="F121" s="13">
        <v>666.7</v>
      </c>
      <c r="G121" s="13">
        <v>666.7</v>
      </c>
      <c r="H121" s="13">
        <v>0</v>
      </c>
    </row>
    <row r="122" spans="1:8" ht="15.75" thickBot="1">
      <c r="A122" s="5" t="s">
        <v>103</v>
      </c>
      <c r="B122" s="8"/>
      <c r="C122" s="15"/>
      <c r="D122" s="15"/>
      <c r="E122" s="8"/>
      <c r="F122" s="11">
        <f>F12</f>
        <v>239224.59999999998</v>
      </c>
      <c r="G122" s="11">
        <f t="shared" ref="G122:H122" si="56">G12</f>
        <v>50423.199999999997</v>
      </c>
      <c r="H122" s="11">
        <f t="shared" si="56"/>
        <v>42118.899999999994</v>
      </c>
    </row>
    <row r="123" spans="1:8">
      <c r="H123" s="18" t="s">
        <v>128</v>
      </c>
    </row>
  </sheetData>
  <mergeCells count="9">
    <mergeCell ref="E1:H4"/>
    <mergeCell ref="E5:H5"/>
    <mergeCell ref="A6:H7"/>
    <mergeCell ref="G8:H8"/>
    <mergeCell ref="A9:A10"/>
    <mergeCell ref="C9:C10"/>
    <mergeCell ref="D9:D10"/>
    <mergeCell ref="E9:E10"/>
    <mergeCell ref="F9:H9"/>
  </mergeCells>
  <pageMargins left="0.70866141732283472" right="0.19685039370078741" top="0.74803149606299213" bottom="0.74803149606299213" header="0.31496062992125984" footer="0.31496062992125984"/>
  <pageSetup paperSize="9" scale="83"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2023-12-12T07:48:54Z</dcterms:modified>
</cp:coreProperties>
</file>