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Лист1!$B$1:$I$78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4" i="1" l="1"/>
  <c r="H13" i="1"/>
  <c r="I13" i="1"/>
  <c r="G13" i="1"/>
  <c r="H72" i="1" l="1"/>
  <c r="I72" i="1"/>
  <c r="H15" i="1"/>
  <c r="I15" i="1"/>
  <c r="G15" i="1"/>
  <c r="G12" i="1" s="1"/>
  <c r="H24" i="1" l="1"/>
  <c r="I24" i="1"/>
  <c r="H73" i="1" l="1"/>
  <c r="I73" i="1"/>
  <c r="G73" i="1"/>
  <c r="H35" i="1" l="1"/>
  <c r="H28" i="1"/>
  <c r="I28" i="1"/>
  <c r="H43" i="1" l="1"/>
  <c r="I43" i="1"/>
  <c r="G43" i="1"/>
  <c r="H41" i="1"/>
  <c r="H40" i="1" s="1"/>
  <c r="I41" i="1"/>
  <c r="G41" i="1"/>
  <c r="H31" i="1"/>
  <c r="I31" i="1"/>
  <c r="G31" i="1"/>
  <c r="H75" i="1"/>
  <c r="I75" i="1"/>
  <c r="G75" i="1"/>
  <c r="G72" i="1" s="1"/>
  <c r="H38" i="1"/>
  <c r="H37" i="1" s="1"/>
  <c r="I38" i="1"/>
  <c r="I37" i="1" s="1"/>
  <c r="G38" i="1"/>
  <c r="G37" i="1" s="1"/>
  <c r="H70" i="1"/>
  <c r="I70" i="1"/>
  <c r="G70" i="1"/>
  <c r="H67" i="1"/>
  <c r="I67" i="1"/>
  <c r="G67" i="1"/>
  <c r="H65" i="1"/>
  <c r="I65" i="1"/>
  <c r="G65" i="1"/>
  <c r="H63" i="1"/>
  <c r="I63" i="1"/>
  <c r="G63" i="1"/>
  <c r="H61" i="1"/>
  <c r="I61" i="1"/>
  <c r="G61" i="1"/>
  <c r="H59" i="1"/>
  <c r="I59" i="1"/>
  <c r="G59" i="1"/>
  <c r="H57" i="1"/>
  <c r="I57" i="1"/>
  <c r="G57" i="1"/>
  <c r="H53" i="1"/>
  <c r="I53" i="1"/>
  <c r="G53" i="1"/>
  <c r="H51" i="1"/>
  <c r="I51" i="1"/>
  <c r="G51" i="1"/>
  <c r="H48" i="1"/>
  <c r="I48" i="1"/>
  <c r="G48" i="1"/>
  <c r="H46" i="1"/>
  <c r="I46" i="1"/>
  <c r="G46" i="1"/>
  <c r="I35" i="1"/>
  <c r="G35" i="1"/>
  <c r="H33" i="1"/>
  <c r="I33" i="1"/>
  <c r="G33" i="1"/>
  <c r="G28" i="1"/>
  <c r="H26" i="1"/>
  <c r="I26" i="1"/>
  <c r="G26" i="1"/>
  <c r="G40" i="1" l="1"/>
  <c r="I50" i="1"/>
  <c r="I40" i="1"/>
  <c r="G50" i="1"/>
  <c r="H50" i="1"/>
  <c r="G45" i="1"/>
  <c r="H45" i="1"/>
  <c r="G30" i="1"/>
  <c r="H30" i="1"/>
  <c r="I30" i="1"/>
  <c r="I45" i="1"/>
  <c r="H22" i="1"/>
  <c r="I22" i="1"/>
  <c r="G22" i="1"/>
  <c r="H20" i="1"/>
  <c r="I20" i="1"/>
  <c r="G20" i="1"/>
  <c r="I19" i="1" l="1"/>
  <c r="G19" i="1"/>
  <c r="H19" i="1"/>
  <c r="H17" i="1"/>
  <c r="H12" i="1" s="1"/>
  <c r="I17" i="1"/>
  <c r="I12" i="1" s="1"/>
  <c r="G17" i="1"/>
  <c r="I77" i="1" l="1"/>
  <c r="H77" i="1"/>
  <c r="H11" i="1"/>
  <c r="I11" i="1"/>
  <c r="G77" i="1" l="1"/>
  <c r="G11" i="1"/>
</calcChain>
</file>

<file path=xl/sharedStrings.xml><?xml version="1.0" encoding="utf-8"?>
<sst xmlns="http://schemas.openxmlformats.org/spreadsheetml/2006/main" count="243" uniqueCount="101">
  <si>
    <t>Наименование</t>
  </si>
  <si>
    <t>Сумма</t>
  </si>
  <si>
    <t>01 0 00 00000</t>
  </si>
  <si>
    <t>Иные закупки товаров, работ и услуг для обеспечения государственных (муниципальных) нужд</t>
  </si>
  <si>
    <t>240</t>
  </si>
  <si>
    <t>11</t>
  </si>
  <si>
    <t>Основное мероприятие «Мероприятия, направленные на обеспечение первичных мер пожарной безопасности на территории поселения»</t>
  </si>
  <si>
    <t>Содержание пожарных водоемов и подъездов к ним. Обеспечение первичными средствами пожаротушения</t>
  </si>
  <si>
    <t>Основное мероприятие «Мероприятия, направленные на обеспечение сохранности существующей дорожной сети»</t>
  </si>
  <si>
    <t>01 0 03 00000</t>
  </si>
  <si>
    <t>01 0 03 06110</t>
  </si>
  <si>
    <t>Капитальный ремонт и ремонт автомобильных дорог и искусственных сооружений общего пользования в границах муниципального района,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</si>
  <si>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01 0 03 06140</t>
  </si>
  <si>
    <t>Осуществление полномочий по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в соответствии с переданными полномочиями</t>
  </si>
  <si>
    <t>01 0 03 S1360</t>
  </si>
  <si>
    <t>Основное мероприятие «Мероприятия, направленные на улучшение жилищных условий сельского населения»</t>
  </si>
  <si>
    <t>(тыс. руб.)</t>
  </si>
  <si>
    <t>02</t>
  </si>
  <si>
    <t>03</t>
  </si>
  <si>
    <t>07</t>
  </si>
  <si>
    <t>01 0 02 00000</t>
  </si>
  <si>
    <t>Организация в границах поселения электро-,тепло-,газо-и водоснабжения в рамках переданных полномочий</t>
  </si>
  <si>
    <t>01 0 02 06190</t>
  </si>
  <si>
    <t>Уличное освещение населенных пунктов</t>
  </si>
  <si>
    <t>01 0 02 22610</t>
  </si>
  <si>
    <t>Прочие мероприятия по благоустройству поселения</t>
  </si>
  <si>
    <t>01 0 02 22640</t>
  </si>
  <si>
    <t>Организация уличного освещения населенных пунктов</t>
  </si>
  <si>
    <t>01 0 02 S1090</t>
  </si>
  <si>
    <t>Предотвращение распространения сорного растения борщевик Сосновского</t>
  </si>
  <si>
    <t>01 0 02 S1400</t>
  </si>
  <si>
    <t>01 0 01 00000</t>
  </si>
  <si>
    <t>Капитальный ремонт, ремонт и содержание муниципального жилого фонда в соответствии с переданными полномочиями</t>
  </si>
  <si>
    <t>01 0 01 61030</t>
  </si>
  <si>
    <t>Основное мероприятие «Мероприятия по созданию условий для развития молодежной инициативы и массового спорта в поселении»</t>
  </si>
  <si>
    <t>01 0 05 00000</t>
  </si>
  <si>
    <t>Создание условий для развития на территории сельского поселения молодежной инициативы, организация проведения мероприятий для молодежи (участие в мероприятиях команд поселения)</t>
  </si>
  <si>
    <t>01 0 05 22660</t>
  </si>
  <si>
    <t>01 0 05 22670</t>
  </si>
  <si>
    <t>01 0 04 22650</t>
  </si>
  <si>
    <t>01 0 04 00000</t>
  </si>
  <si>
    <t>РЗ</t>
  </si>
  <si>
    <t>ПР</t>
  </si>
  <si>
    <t>КВР</t>
  </si>
  <si>
    <t xml:space="preserve">Целевая статья </t>
  </si>
  <si>
    <t>Основное мероприятие «Мероприятия, направленные на обеспечение качественной инфраструктуры и повышение уровня комплексного обустройства поселения»</t>
  </si>
  <si>
    <t>Содержание дорог местного значения в границах муниципального района и искусственных сооружений на них, 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</si>
  <si>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04</t>
  </si>
  <si>
    <t>09</t>
  </si>
  <si>
    <t>Создание условий для развития на территории сельского поселения физической культуры, массового спорта, организация проведения физкультурно – оздоровительных и спортивных мероприятий (участие в мероприятиях команд поселения)</t>
  </si>
  <si>
    <t>Основное мероприятие «Мероприятия, направленные на повышение эффективности управления муниципальным имуществом»</t>
  </si>
  <si>
    <t>01 0 06 00000</t>
  </si>
  <si>
    <t>Расходы в сфере управления и распоряжения муниципальным имуществом</t>
  </si>
  <si>
    <t>01 0 06 22680</t>
  </si>
  <si>
    <t>13</t>
  </si>
  <si>
    <t>Основное мероприятие «Мероприятия, направленные на повышение эффективности деятельности органов местного самоуправления»</t>
  </si>
  <si>
    <t>Функционирование высшего должностного лица органа местного самоуправления</t>
  </si>
  <si>
    <t>01 0 07 22690</t>
  </si>
  <si>
    <t>01 0 07 00000</t>
  </si>
  <si>
    <t>05</t>
  </si>
  <si>
    <t>10</t>
  </si>
  <si>
    <t>12</t>
  </si>
  <si>
    <t>Обеспечение функций органов местного самоуправления</t>
  </si>
  <si>
    <t>01 0 07 22700</t>
  </si>
  <si>
    <t>01</t>
  </si>
  <si>
    <t>120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</si>
  <si>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 и рассмотрение  дел об административных правонарушениях, предусмотренных соответствующими статьями ЗО «Об административных правонарушениях в Вологодской области»  </t>
  </si>
  <si>
    <t>Уплата налогов, сборов и иных платежей</t>
  </si>
  <si>
    <t>850</t>
  </si>
  <si>
    <t>01 0 07 72310</t>
  </si>
  <si>
    <t>Иные межбюджетные трансферты бюджетам муниципальных районов из бюджетов поселений на осуществление части полномочий в сфере закупок товаров, работ, услуг для обеспечения муниципальных нужд</t>
  </si>
  <si>
    <t>01 0 07 06010</t>
  </si>
  <si>
    <t>Иные межбюджетные трансферты</t>
  </si>
  <si>
    <t>Иные межбюджетные трансферты бюджетам муниципальных районов из бюджетов поселений на осуществление части полномочий по  внешнему муниципальному финансовому контролю</t>
  </si>
  <si>
    <t xml:space="preserve">Иные межбюджетные трансферты бюджетам муниципальных районов из бюджетов поселений на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 </t>
  </si>
  <si>
    <t>Иные межбюджетные трансферты бюджетам муниципальных районов из бюджетов поселений на осуществление части полномочий по внутреннему муниципальному финансовому контролю</t>
  </si>
  <si>
    <t>01 0 07 06040</t>
  </si>
  <si>
    <t>01 0 07 06050</t>
  </si>
  <si>
    <t>01 0 07 06100</t>
  </si>
  <si>
    <t>540</t>
  </si>
  <si>
    <t>Осуществление первичного воинского учета на территориях, где отсутствуют военные комиссариаты</t>
  </si>
  <si>
    <t>Доплаты к пенсиям государственных служащих субъектов Российской Федерации и муниципальных служащих</t>
  </si>
  <si>
    <t>01 0 07 51180</t>
  </si>
  <si>
    <t>01 0 07 22710</t>
  </si>
  <si>
    <t>310</t>
  </si>
  <si>
    <t>Основное мероприятие «Мероприятия в рамках реализации проекта «Народный бюджет»</t>
  </si>
  <si>
    <t>Реализация проекта «Народный бюджет»</t>
  </si>
  <si>
    <t>Иные закупки товаров, работ и услуг для  государственных (муниципальных) нужд</t>
  </si>
  <si>
    <t>01 0 08 00000</t>
  </si>
  <si>
    <t>01 0 08 S2270</t>
  </si>
  <si>
    <t>ИТОГО:</t>
  </si>
  <si>
    <t>Распределение бюджетных  ассигнований на реализацию муниципальных программ в сельском поселении Алешинское на 2023 год и плановый период 2024 и 2025 годов</t>
  </si>
  <si>
    <t>Муниципальная программа «Развитие территории сельского поселения Алешинское на 2021-2025 годы»</t>
  </si>
  <si>
    <t>Публичные нормативные социальные выплаты гражданам</t>
  </si>
  <si>
    <t>«Приложение 6
к  решению Совета сельского поселения Алешинское  «О бюджете сельского  поселения Алешинское на 2023 год и плановый период 2024 и 2025 годов»
от        26.12.2022      №  27</t>
  </si>
  <si>
    <t>Иные закупки товаров, работ и услуг для обеспечения  государственных (муниципальных) нужд</t>
  </si>
  <si>
    <t>Капитальный ремонт, ремонт и содержание муниципального жилого фонда</t>
  </si>
  <si>
    <t>01 0 01 22600</t>
  </si>
  <si>
    <t>Расходы на выплаты персоналу государственных (муниципальных) органов</t>
  </si>
  <si>
    <t>».</t>
  </si>
  <si>
    <t xml:space="preserve">Приложение 5
к решению Представительного Собрания Кирилловского муниципального округа                            от                               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</si>
</sst>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0#;&quot;-0&quot;#;00"/>
    <numFmt numFmtId="165" formatCode="#,##0.0"/>
    <numFmt numFmtId="166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0">
    <xf numFmtId="0" fontId="0" fillId="0" borderId="0" xfId="0"/>
    <xf numFmtId="0" fontId="3" fillId="2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wrapText="1"/>
    </xf>
    <xf numFmtId="0" fontId="4" fillId="2" borderId="1" xfId="1" applyFont="1" applyFill="1" applyBorder="1" applyAlignment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3" fillId="0" borderId="1" xfId="1" applyFont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0" fontId="3" fillId="0" borderId="1" xfId="1" applyFont="1" applyFill="1" applyBorder="1" applyAlignment="1">
      <alignment horizontal="center"/>
    </xf>
    <xf numFmtId="49" fontId="3" fillId="0" borderId="1" xfId="2" applyNumberFormat="1" applyFont="1" applyFill="1" applyBorder="1" applyAlignment="1">
      <alignment horizontal="center"/>
    </xf>
    <xf numFmtId="49" fontId="5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0" fontId="3" fillId="0" borderId="1" xfId="1" applyFont="1" applyBorder="1" applyAlignment="1">
      <alignment horizontal="center" wrapText="1"/>
    </xf>
    <xf numFmtId="0" fontId="4" fillId="2" borderId="1" xfId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7" fillId="0" borderId="1" xfId="0" applyFont="1" applyBorder="1" applyAlignment="1">
      <alignment horizontal="center"/>
    </xf>
    <xf numFmtId="165" fontId="4" fillId="2" borderId="1" xfId="1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49" fontId="3" fillId="0" borderId="1" xfId="1" applyNumberFormat="1" applyFont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/>
    </xf>
    <xf numFmtId="49" fontId="8" fillId="0" borderId="1" xfId="2" applyNumberFormat="1" applyFont="1" applyFill="1" applyBorder="1" applyAlignment="1" applyProtection="1">
      <alignment horizontal="center" wrapText="1"/>
      <protection hidden="1"/>
    </xf>
    <xf numFmtId="49" fontId="7" fillId="0" borderId="1" xfId="2" applyNumberFormat="1" applyFont="1" applyFill="1" applyBorder="1" applyAlignment="1" applyProtection="1">
      <alignment horizontal="center" wrapText="1"/>
      <protection hidden="1"/>
    </xf>
    <xf numFmtId="0" fontId="8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center"/>
    </xf>
    <xf numFmtId="165" fontId="5" fillId="2" borderId="1" xfId="1" applyNumberFormat="1" applyFont="1" applyFill="1" applyBorder="1" applyAlignment="1">
      <alignment horizontal="center"/>
    </xf>
    <xf numFmtId="165" fontId="10" fillId="0" borderId="1" xfId="1" applyNumberFormat="1" applyFont="1" applyFill="1" applyBorder="1" applyAlignment="1">
      <alignment horizontal="center"/>
    </xf>
    <xf numFmtId="165" fontId="5" fillId="0" borderId="1" xfId="1" applyNumberFormat="1" applyFont="1" applyFill="1" applyBorder="1" applyAlignment="1">
      <alignment horizontal="center"/>
    </xf>
    <xf numFmtId="166" fontId="5" fillId="0" borderId="1" xfId="1" applyNumberFormat="1" applyFont="1" applyFill="1" applyBorder="1" applyAlignment="1">
      <alignment horizontal="center"/>
    </xf>
    <xf numFmtId="0" fontId="7" fillId="0" borderId="0" xfId="0" applyFont="1" applyAlignment="1">
      <alignment horizontal="right"/>
    </xf>
    <xf numFmtId="0" fontId="0" fillId="0" borderId="0" xfId="0" applyAlignment="1">
      <alignment horizontal="left"/>
    </xf>
    <xf numFmtId="0" fontId="10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3" fillId="0" borderId="1" xfId="1" applyFont="1" applyBorder="1" applyAlignment="1">
      <alignment horizontal="left" wrapText="1"/>
    </xf>
    <xf numFmtId="0" fontId="3" fillId="0" borderId="1" xfId="1" applyFont="1" applyBorder="1" applyAlignment="1">
      <alignment horizontal="left"/>
    </xf>
    <xf numFmtId="0" fontId="7" fillId="0" borderId="1" xfId="0" applyFont="1" applyBorder="1" applyAlignment="1">
      <alignment horizontal="left" vertical="center" wrapText="1"/>
    </xf>
    <xf numFmtId="0" fontId="3" fillId="0" borderId="1" xfId="2" applyNumberFormat="1" applyFont="1" applyFill="1" applyBorder="1" applyAlignment="1" applyProtection="1">
      <alignment horizontal="left" wrapText="1"/>
      <protection hidden="1"/>
    </xf>
    <xf numFmtId="0" fontId="7" fillId="0" borderId="1" xfId="0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wrapText="1"/>
    </xf>
    <xf numFmtId="0" fontId="3" fillId="0" borderId="1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wrapText="1"/>
    </xf>
    <xf numFmtId="0" fontId="7" fillId="0" borderId="1" xfId="0" applyFont="1" applyBorder="1" applyAlignment="1">
      <alignment horizontal="left"/>
    </xf>
    <xf numFmtId="0" fontId="4" fillId="0" borderId="1" xfId="1" applyFont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3" fillId="0" borderId="1" xfId="1" applyFont="1" applyFill="1" applyBorder="1" applyAlignment="1">
      <alignment horizontal="center" wrapText="1"/>
    </xf>
    <xf numFmtId="49" fontId="6" fillId="0" borderId="1" xfId="1" applyNumberFormat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/>
    </xf>
    <xf numFmtId="0" fontId="7" fillId="0" borderId="1" xfId="0" applyFont="1" applyBorder="1" applyAlignment="1" applyProtection="1">
      <alignment horizontal="left" wrapText="1"/>
    </xf>
    <xf numFmtId="165" fontId="3" fillId="2" borderId="1" xfId="1" applyNumberFormat="1" applyFont="1" applyFill="1" applyBorder="1" applyAlignment="1">
      <alignment horizontal="center"/>
    </xf>
    <xf numFmtId="0" fontId="9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3" fillId="2" borderId="1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78"/>
  <sheetViews>
    <sheetView tabSelected="1" view="pageBreakPreview" zoomScale="120" zoomScaleNormal="120" zoomScaleSheetLayoutView="120" workbookViewId="0">
      <selection activeCell="F11" sqref="F11"/>
    </sheetView>
  </sheetViews>
  <sheetFormatPr defaultRowHeight="15" x14ac:dyDescent="0.25"/>
  <cols>
    <col min="1" max="1" width="4.28515625" customWidth="1"/>
    <col min="2" max="2" width="52.28515625" style="36" customWidth="1"/>
    <col min="3" max="3" width="15.28515625" style="23" customWidth="1"/>
    <col min="4" max="4" width="5.85546875" style="23" customWidth="1"/>
    <col min="5" max="5" width="5.5703125" style="23" customWidth="1"/>
    <col min="6" max="6" width="6.28515625" style="23" customWidth="1"/>
    <col min="7" max="7" width="9.85546875" customWidth="1"/>
    <col min="8" max="8" width="10.5703125" customWidth="1"/>
    <col min="9" max="9" width="10.85546875" customWidth="1"/>
  </cols>
  <sheetData>
    <row r="1" spans="2:9" ht="65.25" customHeight="1" x14ac:dyDescent="0.25">
      <c r="E1" s="55" t="s">
        <v>100</v>
      </c>
      <c r="F1" s="55"/>
      <c r="G1" s="55"/>
      <c r="H1" s="55"/>
      <c r="I1" s="55"/>
    </row>
    <row r="2" spans="2:9" ht="92.25" customHeight="1" x14ac:dyDescent="0.25">
      <c r="E2" s="55" t="s">
        <v>94</v>
      </c>
      <c r="F2" s="55"/>
      <c r="G2" s="55"/>
      <c r="H2" s="55"/>
      <c r="I2" s="55"/>
    </row>
    <row r="4" spans="2:9" ht="38.25" customHeight="1" x14ac:dyDescent="0.3">
      <c r="B4" s="56" t="s">
        <v>91</v>
      </c>
      <c r="C4" s="56"/>
      <c r="D4" s="56"/>
      <c r="E4" s="56"/>
      <c r="F4" s="56"/>
      <c r="G4" s="56"/>
      <c r="H4" s="56"/>
      <c r="I4" s="56"/>
    </row>
    <row r="5" spans="2:9" ht="12" customHeight="1" x14ac:dyDescent="0.25"/>
    <row r="6" spans="2:9" x14ac:dyDescent="0.25">
      <c r="I6" s="35" t="s">
        <v>16</v>
      </c>
    </row>
    <row r="7" spans="2:9" ht="9" customHeight="1" x14ac:dyDescent="0.25">
      <c r="B7" s="58" t="s">
        <v>0</v>
      </c>
      <c r="C7" s="58" t="s">
        <v>44</v>
      </c>
      <c r="D7" s="58" t="s">
        <v>41</v>
      </c>
      <c r="E7" s="58" t="s">
        <v>42</v>
      </c>
      <c r="F7" s="58" t="s">
        <v>43</v>
      </c>
      <c r="G7" s="57" t="s">
        <v>1</v>
      </c>
      <c r="H7" s="57"/>
      <c r="I7" s="57"/>
    </row>
    <row r="8" spans="2:9" ht="9" customHeight="1" x14ac:dyDescent="0.25">
      <c r="B8" s="58"/>
      <c r="C8" s="58"/>
      <c r="D8" s="58"/>
      <c r="E8" s="58"/>
      <c r="F8" s="58"/>
      <c r="G8" s="57"/>
      <c r="H8" s="57"/>
      <c r="I8" s="57"/>
    </row>
    <row r="9" spans="2:9" x14ac:dyDescent="0.25">
      <c r="B9" s="59"/>
      <c r="C9" s="58"/>
      <c r="D9" s="58"/>
      <c r="E9" s="58"/>
      <c r="F9" s="58"/>
      <c r="G9" s="1">
        <v>2023</v>
      </c>
      <c r="H9" s="1">
        <v>2024</v>
      </c>
      <c r="I9" s="2">
        <v>2025</v>
      </c>
    </row>
    <row r="10" spans="2:9" x14ac:dyDescent="0.25">
      <c r="B10" s="3">
        <v>1</v>
      </c>
      <c r="C10" s="3">
        <v>2</v>
      </c>
      <c r="D10" s="3">
        <v>3</v>
      </c>
      <c r="E10" s="3">
        <v>4</v>
      </c>
      <c r="F10" s="3">
        <v>5</v>
      </c>
      <c r="G10" s="3">
        <v>6</v>
      </c>
      <c r="H10" s="3">
        <v>7</v>
      </c>
      <c r="I10" s="3">
        <v>8</v>
      </c>
    </row>
    <row r="11" spans="2:9" ht="43.5" x14ac:dyDescent="0.25">
      <c r="B11" s="49" t="s">
        <v>92</v>
      </c>
      <c r="C11" s="29" t="s">
        <v>2</v>
      </c>
      <c r="D11" s="15"/>
      <c r="E11" s="15"/>
      <c r="F11" s="15"/>
      <c r="G11" s="17">
        <f>G12+G19+G30+G37+G40+G45+G50+G72</f>
        <v>7442.2999999999993</v>
      </c>
      <c r="H11" s="17">
        <f>H12+H19+H30+H37+H40+H45+H50+H72</f>
        <v>5858.2999999999993</v>
      </c>
      <c r="I11" s="17">
        <f>I12+I19+I30+I37+I40+I45+I50+I72</f>
        <v>6730.5</v>
      </c>
    </row>
    <row r="12" spans="2:9" ht="45" x14ac:dyDescent="0.25">
      <c r="B12" s="37" t="s">
        <v>15</v>
      </c>
      <c r="C12" s="30" t="s">
        <v>31</v>
      </c>
      <c r="D12" s="14"/>
      <c r="E12" s="13"/>
      <c r="F12" s="4"/>
      <c r="G12" s="31">
        <f>G13+G15+G17</f>
        <v>596.79999999999995</v>
      </c>
      <c r="H12" s="31">
        <f t="shared" ref="H12:I12" si="0">H15+H17</f>
        <v>50.3</v>
      </c>
      <c r="I12" s="31">
        <f t="shared" si="0"/>
        <v>50.3</v>
      </c>
    </row>
    <row r="13" spans="2:9" ht="30" x14ac:dyDescent="0.25">
      <c r="B13" s="38" t="s">
        <v>96</v>
      </c>
      <c r="C13" s="16" t="s">
        <v>97</v>
      </c>
      <c r="D13" s="7">
        <v>5</v>
      </c>
      <c r="E13" s="7">
        <v>1</v>
      </c>
      <c r="F13" s="4"/>
      <c r="G13" s="54">
        <f>G14</f>
        <v>535.6</v>
      </c>
      <c r="H13" s="54">
        <f t="shared" ref="H13:I13" si="1">H14</f>
        <v>0</v>
      </c>
      <c r="I13" s="54">
        <f t="shared" si="1"/>
        <v>0</v>
      </c>
    </row>
    <row r="14" spans="2:9" ht="30" x14ac:dyDescent="0.25">
      <c r="B14" s="38" t="s">
        <v>95</v>
      </c>
      <c r="C14" s="16" t="s">
        <v>97</v>
      </c>
      <c r="D14" s="7">
        <v>5</v>
      </c>
      <c r="E14" s="7">
        <v>1</v>
      </c>
      <c r="F14" s="11" t="s">
        <v>4</v>
      </c>
      <c r="G14" s="54">
        <v>535.6</v>
      </c>
      <c r="H14" s="54">
        <v>0</v>
      </c>
      <c r="I14" s="54">
        <v>0</v>
      </c>
    </row>
    <row r="15" spans="2:9" ht="33.75" customHeight="1" x14ac:dyDescent="0.25">
      <c r="B15" s="38" t="s">
        <v>96</v>
      </c>
      <c r="C15" s="16" t="s">
        <v>97</v>
      </c>
      <c r="D15" s="7">
        <v>5</v>
      </c>
      <c r="E15" s="7">
        <v>5</v>
      </c>
      <c r="F15" s="4"/>
      <c r="G15" s="18">
        <f>G16</f>
        <v>10.9</v>
      </c>
      <c r="H15" s="18">
        <f t="shared" ref="H15:I15" si="2">H16</f>
        <v>0</v>
      </c>
      <c r="I15" s="18">
        <f t="shared" si="2"/>
        <v>0</v>
      </c>
    </row>
    <row r="16" spans="2:9" ht="30" x14ac:dyDescent="0.25">
      <c r="B16" s="38" t="s">
        <v>95</v>
      </c>
      <c r="C16" s="16" t="s">
        <v>97</v>
      </c>
      <c r="D16" s="7">
        <v>5</v>
      </c>
      <c r="E16" s="7">
        <v>5</v>
      </c>
      <c r="F16" s="11" t="s">
        <v>4</v>
      </c>
      <c r="G16" s="18">
        <v>10.9</v>
      </c>
      <c r="H16" s="18">
        <v>0</v>
      </c>
      <c r="I16" s="18">
        <v>0</v>
      </c>
    </row>
    <row r="17" spans="2:9" ht="45" x14ac:dyDescent="0.25">
      <c r="B17" s="38" t="s">
        <v>32</v>
      </c>
      <c r="C17" s="16" t="s">
        <v>33</v>
      </c>
      <c r="D17" s="7">
        <v>5</v>
      </c>
      <c r="E17" s="7">
        <v>5</v>
      </c>
      <c r="F17" s="10"/>
      <c r="G17" s="18">
        <f>G18</f>
        <v>50.3</v>
      </c>
      <c r="H17" s="18">
        <f t="shared" ref="H17:I17" si="3">H18</f>
        <v>50.3</v>
      </c>
      <c r="I17" s="18">
        <f t="shared" si="3"/>
        <v>50.3</v>
      </c>
    </row>
    <row r="18" spans="2:9" ht="28.5" customHeight="1" x14ac:dyDescent="0.25">
      <c r="B18" s="38" t="s">
        <v>3</v>
      </c>
      <c r="C18" s="16" t="s">
        <v>33</v>
      </c>
      <c r="D18" s="7">
        <v>5</v>
      </c>
      <c r="E18" s="7">
        <v>5</v>
      </c>
      <c r="F18" s="11" t="s">
        <v>4</v>
      </c>
      <c r="G18" s="18">
        <v>50.3</v>
      </c>
      <c r="H18" s="18">
        <v>50.3</v>
      </c>
      <c r="I18" s="18">
        <v>50.3</v>
      </c>
    </row>
    <row r="19" spans="2:9" ht="60" x14ac:dyDescent="0.25">
      <c r="B19" s="37" t="s">
        <v>45</v>
      </c>
      <c r="C19" s="30" t="s">
        <v>20</v>
      </c>
      <c r="D19" s="7"/>
      <c r="E19" s="7"/>
      <c r="F19" s="11"/>
      <c r="G19" s="33">
        <f>G20+G22+G24+G26+G28</f>
        <v>862.19999999999993</v>
      </c>
      <c r="H19" s="33">
        <f t="shared" ref="H19:I19" si="4">H20+H22+H24+H26+H28</f>
        <v>662.9</v>
      </c>
      <c r="I19" s="33">
        <f t="shared" si="4"/>
        <v>615</v>
      </c>
    </row>
    <row r="20" spans="2:9" ht="30" customHeight="1" x14ac:dyDescent="0.25">
      <c r="B20" s="38" t="s">
        <v>21</v>
      </c>
      <c r="C20" s="16" t="s">
        <v>22</v>
      </c>
      <c r="D20" s="7">
        <v>5</v>
      </c>
      <c r="E20" s="5" t="s">
        <v>18</v>
      </c>
      <c r="F20" s="11"/>
      <c r="G20" s="18">
        <f>G21</f>
        <v>25</v>
      </c>
      <c r="H20" s="18">
        <f t="shared" ref="H20:I20" si="5">H21</f>
        <v>25</v>
      </c>
      <c r="I20" s="18">
        <f t="shared" si="5"/>
        <v>25</v>
      </c>
    </row>
    <row r="21" spans="2:9" ht="27.75" customHeight="1" x14ac:dyDescent="0.25">
      <c r="B21" s="53" t="s">
        <v>3</v>
      </c>
      <c r="C21" s="16" t="s">
        <v>22</v>
      </c>
      <c r="D21" s="7">
        <v>5</v>
      </c>
      <c r="E21" s="5" t="s">
        <v>18</v>
      </c>
      <c r="F21" s="11" t="s">
        <v>4</v>
      </c>
      <c r="G21" s="18">
        <v>25</v>
      </c>
      <c r="H21" s="18">
        <v>25</v>
      </c>
      <c r="I21" s="18">
        <v>25</v>
      </c>
    </row>
    <row r="22" spans="2:9" x14ac:dyDescent="0.25">
      <c r="B22" s="39" t="s">
        <v>23</v>
      </c>
      <c r="C22" s="7" t="s">
        <v>24</v>
      </c>
      <c r="D22" s="7">
        <v>5</v>
      </c>
      <c r="E22" s="5" t="s">
        <v>18</v>
      </c>
      <c r="F22" s="11"/>
      <c r="G22" s="18">
        <f>G23</f>
        <v>13.9</v>
      </c>
      <c r="H22" s="18">
        <f t="shared" ref="H22:I22" si="6">H23</f>
        <v>30</v>
      </c>
      <c r="I22" s="18">
        <f t="shared" si="6"/>
        <v>30</v>
      </c>
    </row>
    <row r="23" spans="2:9" ht="30.75" customHeight="1" x14ac:dyDescent="0.25">
      <c r="B23" s="39" t="s">
        <v>3</v>
      </c>
      <c r="C23" s="7" t="s">
        <v>24</v>
      </c>
      <c r="D23" s="7">
        <v>5</v>
      </c>
      <c r="E23" s="5" t="s">
        <v>18</v>
      </c>
      <c r="F23" s="11" t="s">
        <v>4</v>
      </c>
      <c r="G23" s="18">
        <v>13.9</v>
      </c>
      <c r="H23" s="18">
        <v>30</v>
      </c>
      <c r="I23" s="18">
        <v>30</v>
      </c>
    </row>
    <row r="24" spans="2:9" x14ac:dyDescent="0.25">
      <c r="B24" s="38" t="s">
        <v>25</v>
      </c>
      <c r="C24" s="16" t="s">
        <v>26</v>
      </c>
      <c r="D24" s="7">
        <v>5</v>
      </c>
      <c r="E24" s="5" t="s">
        <v>18</v>
      </c>
      <c r="F24" s="8"/>
      <c r="G24" s="18">
        <f>G25</f>
        <v>355.6</v>
      </c>
      <c r="H24" s="18">
        <f t="shared" ref="H24:I24" si="7">H25</f>
        <v>245.5</v>
      </c>
      <c r="I24" s="18">
        <f t="shared" si="7"/>
        <v>197.6</v>
      </c>
    </row>
    <row r="25" spans="2:9" ht="30.75" customHeight="1" x14ac:dyDescent="0.25">
      <c r="B25" s="38" t="s">
        <v>3</v>
      </c>
      <c r="C25" s="16" t="s">
        <v>26</v>
      </c>
      <c r="D25" s="7">
        <v>5</v>
      </c>
      <c r="E25" s="5" t="s">
        <v>18</v>
      </c>
      <c r="F25" s="11" t="s">
        <v>4</v>
      </c>
      <c r="G25" s="18">
        <v>355.6</v>
      </c>
      <c r="H25" s="18">
        <v>245.5</v>
      </c>
      <c r="I25" s="18">
        <v>197.6</v>
      </c>
    </row>
    <row r="26" spans="2:9" ht="15" customHeight="1" x14ac:dyDescent="0.25">
      <c r="B26" s="38" t="s">
        <v>27</v>
      </c>
      <c r="C26" s="16" t="s">
        <v>28</v>
      </c>
      <c r="D26" s="7">
        <v>5</v>
      </c>
      <c r="E26" s="5" t="s">
        <v>18</v>
      </c>
      <c r="F26" s="11"/>
      <c r="G26" s="18">
        <f>G27</f>
        <v>362.4</v>
      </c>
      <c r="H26" s="18">
        <f t="shared" ref="H26:I26" si="8">H27</f>
        <v>362.4</v>
      </c>
      <c r="I26" s="18">
        <f t="shared" si="8"/>
        <v>362.4</v>
      </c>
    </row>
    <row r="27" spans="2:9" ht="30" customHeight="1" x14ac:dyDescent="0.25">
      <c r="B27" s="41" t="s">
        <v>3</v>
      </c>
      <c r="C27" s="16" t="s">
        <v>28</v>
      </c>
      <c r="D27" s="7">
        <v>5</v>
      </c>
      <c r="E27" s="5" t="s">
        <v>18</v>
      </c>
      <c r="F27" s="11" t="s">
        <v>4</v>
      </c>
      <c r="G27" s="18">
        <v>362.4</v>
      </c>
      <c r="H27" s="18">
        <v>362.4</v>
      </c>
      <c r="I27" s="18">
        <v>362.4</v>
      </c>
    </row>
    <row r="28" spans="2:9" ht="30" x14ac:dyDescent="0.25">
      <c r="B28" s="38" t="s">
        <v>29</v>
      </c>
      <c r="C28" s="16" t="s">
        <v>30</v>
      </c>
      <c r="D28" s="7">
        <v>5</v>
      </c>
      <c r="E28" s="5" t="s">
        <v>18</v>
      </c>
      <c r="F28" s="11"/>
      <c r="G28" s="18">
        <f>G29</f>
        <v>105.3</v>
      </c>
      <c r="H28" s="18">
        <f t="shared" ref="H28:I28" si="9">H29</f>
        <v>0</v>
      </c>
      <c r="I28" s="18">
        <f t="shared" si="9"/>
        <v>0</v>
      </c>
    </row>
    <row r="29" spans="2:9" ht="28.5" customHeight="1" x14ac:dyDescent="0.25">
      <c r="B29" s="38" t="s">
        <v>3</v>
      </c>
      <c r="C29" s="16" t="s">
        <v>30</v>
      </c>
      <c r="D29" s="7">
        <v>5</v>
      </c>
      <c r="E29" s="5" t="s">
        <v>18</v>
      </c>
      <c r="F29" s="11" t="s">
        <v>4</v>
      </c>
      <c r="G29" s="19">
        <v>105.3</v>
      </c>
      <c r="H29" s="19">
        <v>0</v>
      </c>
      <c r="I29" s="19">
        <v>0</v>
      </c>
    </row>
    <row r="30" spans="2:9" ht="45" x14ac:dyDescent="0.25">
      <c r="B30" s="37" t="s">
        <v>8</v>
      </c>
      <c r="C30" s="30" t="s">
        <v>9</v>
      </c>
      <c r="D30" s="11"/>
      <c r="E30" s="6"/>
      <c r="F30" s="11"/>
      <c r="G30" s="34">
        <f>G31+G33+G35</f>
        <v>1469.8999999999999</v>
      </c>
      <c r="H30" s="34">
        <f t="shared" ref="H30:I30" si="10">H31+H33+H35</f>
        <v>1540.1</v>
      </c>
      <c r="I30" s="34">
        <f t="shared" si="10"/>
        <v>2456.8999999999996</v>
      </c>
    </row>
    <row r="31" spans="2:9" ht="93" customHeight="1" x14ac:dyDescent="0.25">
      <c r="B31" s="38" t="s">
        <v>46</v>
      </c>
      <c r="C31" s="16" t="s">
        <v>10</v>
      </c>
      <c r="D31" s="11" t="s">
        <v>47</v>
      </c>
      <c r="E31" s="5" t="s">
        <v>48</v>
      </c>
      <c r="F31" s="20"/>
      <c r="G31" s="18">
        <f>G32</f>
        <v>1255.8</v>
      </c>
      <c r="H31" s="18">
        <f t="shared" ref="H31:I31" si="11">H32</f>
        <v>971.3</v>
      </c>
      <c r="I31" s="18">
        <f t="shared" si="11"/>
        <v>971.3</v>
      </c>
    </row>
    <row r="32" spans="2:9" ht="31.5" customHeight="1" x14ac:dyDescent="0.25">
      <c r="B32" s="38" t="s">
        <v>3</v>
      </c>
      <c r="C32" s="16" t="s">
        <v>10</v>
      </c>
      <c r="D32" s="11" t="s">
        <v>47</v>
      </c>
      <c r="E32" s="5" t="s">
        <v>48</v>
      </c>
      <c r="F32" s="11" t="s">
        <v>4</v>
      </c>
      <c r="G32" s="18">
        <v>1255.8</v>
      </c>
      <c r="H32" s="18">
        <v>971.3</v>
      </c>
      <c r="I32" s="18">
        <v>971.3</v>
      </c>
    </row>
    <row r="33" spans="2:9" ht="105" x14ac:dyDescent="0.25">
      <c r="B33" s="39" t="s">
        <v>11</v>
      </c>
      <c r="C33" s="7" t="s">
        <v>12</v>
      </c>
      <c r="D33" s="11" t="s">
        <v>47</v>
      </c>
      <c r="E33" s="5" t="s">
        <v>48</v>
      </c>
      <c r="F33" s="11"/>
      <c r="G33" s="18">
        <f>G34</f>
        <v>214.1</v>
      </c>
      <c r="H33" s="18">
        <f t="shared" ref="H33:I33" si="12">H34</f>
        <v>568.79999999999995</v>
      </c>
      <c r="I33" s="18">
        <f t="shared" si="12"/>
        <v>668.3</v>
      </c>
    </row>
    <row r="34" spans="2:9" ht="34.5" customHeight="1" x14ac:dyDescent="0.25">
      <c r="B34" s="45" t="s">
        <v>3</v>
      </c>
      <c r="C34" s="16" t="s">
        <v>12</v>
      </c>
      <c r="D34" s="11" t="s">
        <v>47</v>
      </c>
      <c r="E34" s="5" t="s">
        <v>48</v>
      </c>
      <c r="F34" s="11" t="s">
        <v>4</v>
      </c>
      <c r="G34" s="18">
        <v>214.1</v>
      </c>
      <c r="H34" s="18">
        <v>568.79999999999995</v>
      </c>
      <c r="I34" s="18">
        <v>668.3</v>
      </c>
    </row>
    <row r="35" spans="2:9" ht="90" x14ac:dyDescent="0.25">
      <c r="B35" s="38" t="s">
        <v>13</v>
      </c>
      <c r="C35" s="16" t="s">
        <v>14</v>
      </c>
      <c r="D35" s="11" t="s">
        <v>47</v>
      </c>
      <c r="E35" s="5" t="s">
        <v>48</v>
      </c>
      <c r="F35" s="11"/>
      <c r="G35" s="18">
        <f>G36</f>
        <v>0</v>
      </c>
      <c r="H35" s="18">
        <f t="shared" ref="H35:I35" si="13">H36</f>
        <v>0</v>
      </c>
      <c r="I35" s="18">
        <f t="shared" si="13"/>
        <v>817.3</v>
      </c>
    </row>
    <row r="36" spans="2:9" ht="33" customHeight="1" x14ac:dyDescent="0.25">
      <c r="B36" s="38" t="s">
        <v>3</v>
      </c>
      <c r="C36" s="16" t="s">
        <v>14</v>
      </c>
      <c r="D36" s="11" t="s">
        <v>47</v>
      </c>
      <c r="E36" s="5" t="s">
        <v>48</v>
      </c>
      <c r="F36" s="11" t="s">
        <v>4</v>
      </c>
      <c r="G36" s="18">
        <v>0</v>
      </c>
      <c r="H36" s="18">
        <v>0</v>
      </c>
      <c r="I36" s="18">
        <v>817.3</v>
      </c>
    </row>
    <row r="37" spans="2:9" ht="42.75" customHeight="1" x14ac:dyDescent="0.25">
      <c r="B37" s="37" t="s">
        <v>6</v>
      </c>
      <c r="C37" s="30" t="s">
        <v>40</v>
      </c>
      <c r="D37" s="11"/>
      <c r="E37" s="5"/>
      <c r="F37" s="11"/>
      <c r="G37" s="33">
        <f>G38</f>
        <v>372.2</v>
      </c>
      <c r="H37" s="33">
        <f t="shared" ref="H37:I37" si="14">H38</f>
        <v>50</v>
      </c>
      <c r="I37" s="33">
        <f t="shared" si="14"/>
        <v>50</v>
      </c>
    </row>
    <row r="38" spans="2:9" ht="33" customHeight="1" x14ac:dyDescent="0.25">
      <c r="B38" s="38" t="s">
        <v>7</v>
      </c>
      <c r="C38" s="16" t="s">
        <v>39</v>
      </c>
      <c r="D38" s="11" t="s">
        <v>18</v>
      </c>
      <c r="E38" s="12">
        <v>10</v>
      </c>
      <c r="F38" s="11"/>
      <c r="G38" s="18">
        <f>G39</f>
        <v>372.2</v>
      </c>
      <c r="H38" s="18">
        <f t="shared" ref="H38:I38" si="15">H39</f>
        <v>50</v>
      </c>
      <c r="I38" s="18">
        <f t="shared" si="15"/>
        <v>50</v>
      </c>
    </row>
    <row r="39" spans="2:9" ht="30.75" customHeight="1" x14ac:dyDescent="0.25">
      <c r="B39" s="38" t="s">
        <v>3</v>
      </c>
      <c r="C39" s="16" t="s">
        <v>39</v>
      </c>
      <c r="D39" s="11" t="s">
        <v>18</v>
      </c>
      <c r="E39" s="9" t="s">
        <v>60</v>
      </c>
      <c r="F39" s="11" t="s">
        <v>4</v>
      </c>
      <c r="G39" s="18">
        <v>372.2</v>
      </c>
      <c r="H39" s="18">
        <v>50</v>
      </c>
      <c r="I39" s="18">
        <v>50</v>
      </c>
    </row>
    <row r="40" spans="2:9" ht="45" x14ac:dyDescent="0.25">
      <c r="B40" s="37" t="s">
        <v>34</v>
      </c>
      <c r="C40" s="30" t="s">
        <v>35</v>
      </c>
      <c r="D40" s="11"/>
      <c r="E40" s="7"/>
      <c r="F40" s="11"/>
      <c r="G40" s="33">
        <f>G41+G43</f>
        <v>12</v>
      </c>
      <c r="H40" s="33">
        <f t="shared" ref="H40:I40" si="16">H41+H43</f>
        <v>12</v>
      </c>
      <c r="I40" s="33">
        <f t="shared" si="16"/>
        <v>12</v>
      </c>
    </row>
    <row r="41" spans="2:9" ht="60" x14ac:dyDescent="0.25">
      <c r="B41" s="42" t="s">
        <v>36</v>
      </c>
      <c r="C41" s="22" t="s">
        <v>37</v>
      </c>
      <c r="D41" s="11" t="s">
        <v>19</v>
      </c>
      <c r="E41" s="5" t="s">
        <v>19</v>
      </c>
      <c r="F41" s="11"/>
      <c r="G41" s="18">
        <f>G42</f>
        <v>2</v>
      </c>
      <c r="H41" s="18">
        <f t="shared" ref="H41:I41" si="17">H42</f>
        <v>2</v>
      </c>
      <c r="I41" s="18">
        <f t="shared" si="17"/>
        <v>2</v>
      </c>
    </row>
    <row r="42" spans="2:9" ht="30" customHeight="1" x14ac:dyDescent="0.25">
      <c r="B42" s="42" t="s">
        <v>3</v>
      </c>
      <c r="C42" s="22" t="s">
        <v>37</v>
      </c>
      <c r="D42" s="11" t="s">
        <v>19</v>
      </c>
      <c r="E42" s="5" t="s">
        <v>19</v>
      </c>
      <c r="F42" s="11" t="s">
        <v>4</v>
      </c>
      <c r="G42" s="18">
        <v>2</v>
      </c>
      <c r="H42" s="18">
        <v>2</v>
      </c>
      <c r="I42" s="18">
        <v>2</v>
      </c>
    </row>
    <row r="43" spans="2:9" ht="78.75" customHeight="1" x14ac:dyDescent="0.25">
      <c r="B43" s="43" t="s">
        <v>49</v>
      </c>
      <c r="C43" s="22" t="s">
        <v>38</v>
      </c>
      <c r="D43" s="11" t="s">
        <v>5</v>
      </c>
      <c r="E43" s="5" t="s">
        <v>17</v>
      </c>
      <c r="F43" s="50"/>
      <c r="G43" s="18">
        <f>G44</f>
        <v>10</v>
      </c>
      <c r="H43" s="18">
        <f t="shared" ref="H43:I43" si="18">H44</f>
        <v>10</v>
      </c>
      <c r="I43" s="18">
        <f t="shared" si="18"/>
        <v>10</v>
      </c>
    </row>
    <row r="44" spans="2:9" ht="35.25" customHeight="1" x14ac:dyDescent="0.25">
      <c r="B44" s="41" t="s">
        <v>3</v>
      </c>
      <c r="C44" s="22" t="s">
        <v>38</v>
      </c>
      <c r="D44" s="11" t="s">
        <v>5</v>
      </c>
      <c r="E44" s="5" t="s">
        <v>17</v>
      </c>
      <c r="F44" s="50">
        <v>240</v>
      </c>
      <c r="G44" s="18">
        <v>10</v>
      </c>
      <c r="H44" s="18">
        <v>10</v>
      </c>
      <c r="I44" s="18">
        <v>10</v>
      </c>
    </row>
    <row r="45" spans="2:9" ht="45" x14ac:dyDescent="0.25">
      <c r="B45" s="37" t="s">
        <v>50</v>
      </c>
      <c r="C45" s="30" t="s">
        <v>51</v>
      </c>
      <c r="D45" s="25"/>
      <c r="E45" s="27"/>
      <c r="F45" s="26"/>
      <c r="G45" s="32">
        <f>G46+G48</f>
        <v>46</v>
      </c>
      <c r="H45" s="32">
        <f t="shared" ref="H45:I45" si="19">H46+H48</f>
        <v>26</v>
      </c>
      <c r="I45" s="32">
        <f t="shared" si="19"/>
        <v>26</v>
      </c>
    </row>
    <row r="46" spans="2:9" ht="30" x14ac:dyDescent="0.25">
      <c r="B46" s="38" t="s">
        <v>52</v>
      </c>
      <c r="C46" s="16" t="s">
        <v>53</v>
      </c>
      <c r="D46" s="7">
        <v>1</v>
      </c>
      <c r="E46" s="28" t="s">
        <v>54</v>
      </c>
      <c r="F46" s="10"/>
      <c r="G46" s="18">
        <f>G47</f>
        <v>1</v>
      </c>
      <c r="H46" s="18">
        <f t="shared" ref="H46:I46" si="20">H47</f>
        <v>10</v>
      </c>
      <c r="I46" s="18">
        <f t="shared" si="20"/>
        <v>10</v>
      </c>
    </row>
    <row r="47" spans="2:9" ht="28.5" customHeight="1" x14ac:dyDescent="0.25">
      <c r="B47" s="38" t="s">
        <v>3</v>
      </c>
      <c r="C47" s="16" t="s">
        <v>53</v>
      </c>
      <c r="D47" s="7">
        <v>1</v>
      </c>
      <c r="E47" s="28" t="s">
        <v>54</v>
      </c>
      <c r="F47" s="11" t="s">
        <v>4</v>
      </c>
      <c r="G47" s="18">
        <v>1</v>
      </c>
      <c r="H47" s="18">
        <v>10</v>
      </c>
      <c r="I47" s="18">
        <v>10</v>
      </c>
    </row>
    <row r="48" spans="2:9" ht="30" x14ac:dyDescent="0.25">
      <c r="B48" s="38" t="s">
        <v>52</v>
      </c>
      <c r="C48" s="16" t="s">
        <v>53</v>
      </c>
      <c r="D48" s="7">
        <v>4</v>
      </c>
      <c r="E48" s="28" t="s">
        <v>61</v>
      </c>
      <c r="F48" s="11"/>
      <c r="G48" s="18">
        <f>G49</f>
        <v>45</v>
      </c>
      <c r="H48" s="18">
        <f t="shared" ref="H48:I48" si="21">H49</f>
        <v>16</v>
      </c>
      <c r="I48" s="18">
        <f t="shared" si="21"/>
        <v>16</v>
      </c>
    </row>
    <row r="49" spans="2:9" ht="27.75" customHeight="1" x14ac:dyDescent="0.25">
      <c r="B49" s="38" t="s">
        <v>3</v>
      </c>
      <c r="C49" s="16" t="s">
        <v>53</v>
      </c>
      <c r="D49" s="7">
        <v>4</v>
      </c>
      <c r="E49" s="28" t="s">
        <v>61</v>
      </c>
      <c r="F49" s="11" t="s">
        <v>4</v>
      </c>
      <c r="G49" s="18">
        <v>45</v>
      </c>
      <c r="H49" s="18">
        <v>16</v>
      </c>
      <c r="I49" s="18">
        <v>16</v>
      </c>
    </row>
    <row r="50" spans="2:9" ht="44.25" customHeight="1" x14ac:dyDescent="0.25">
      <c r="B50" s="37" t="s">
        <v>55</v>
      </c>
      <c r="C50" s="30" t="s">
        <v>58</v>
      </c>
      <c r="D50" s="7"/>
      <c r="E50" s="6"/>
      <c r="F50" s="51"/>
      <c r="G50" s="33">
        <f>G51+G53+G57+G59+G61+G63+G65+G67+G70</f>
        <v>3768.2</v>
      </c>
      <c r="H50" s="33">
        <f t="shared" ref="H50:I50" si="22">H51+H53+H57+H59+H61+H63+H65+H67+H70</f>
        <v>3517</v>
      </c>
      <c r="I50" s="33">
        <f t="shared" si="22"/>
        <v>3520.3</v>
      </c>
    </row>
    <row r="51" spans="2:9" ht="30" x14ac:dyDescent="0.25">
      <c r="B51" s="38" t="s">
        <v>56</v>
      </c>
      <c r="C51" s="16" t="s">
        <v>57</v>
      </c>
      <c r="D51" s="7">
        <v>1</v>
      </c>
      <c r="E51" s="5" t="s">
        <v>17</v>
      </c>
      <c r="F51" s="11"/>
      <c r="G51" s="18">
        <f>G52</f>
        <v>884.1</v>
      </c>
      <c r="H51" s="18">
        <f t="shared" ref="H51:I51" si="23">H52</f>
        <v>812.3</v>
      </c>
      <c r="I51" s="18">
        <f t="shared" si="23"/>
        <v>812.3</v>
      </c>
    </row>
    <row r="52" spans="2:9" ht="30" x14ac:dyDescent="0.25">
      <c r="B52" s="38" t="s">
        <v>98</v>
      </c>
      <c r="C52" s="16" t="s">
        <v>57</v>
      </c>
      <c r="D52" s="7">
        <v>1</v>
      </c>
      <c r="E52" s="5" t="s">
        <v>17</v>
      </c>
      <c r="F52" s="11" t="s">
        <v>65</v>
      </c>
      <c r="G52" s="18">
        <v>884.1</v>
      </c>
      <c r="H52" s="18">
        <v>812.3</v>
      </c>
      <c r="I52" s="18">
        <v>812.3</v>
      </c>
    </row>
    <row r="53" spans="2:9" ht="30" x14ac:dyDescent="0.25">
      <c r="B53" s="41" t="s">
        <v>62</v>
      </c>
      <c r="C53" s="22" t="s">
        <v>63</v>
      </c>
      <c r="D53" s="7">
        <v>1</v>
      </c>
      <c r="E53" s="5" t="s">
        <v>47</v>
      </c>
      <c r="F53" s="11"/>
      <c r="G53" s="18">
        <f>G54+G55+G56</f>
        <v>2410</v>
      </c>
      <c r="H53" s="18">
        <f t="shared" ref="H53:I53" si="24">H54+H55+H56</f>
        <v>2235.9</v>
      </c>
      <c r="I53" s="18">
        <f t="shared" si="24"/>
        <v>2235.9</v>
      </c>
    </row>
    <row r="54" spans="2:9" ht="30" x14ac:dyDescent="0.25">
      <c r="B54" s="41" t="s">
        <v>98</v>
      </c>
      <c r="C54" s="22" t="s">
        <v>63</v>
      </c>
      <c r="D54" s="7">
        <v>1</v>
      </c>
      <c r="E54" s="5" t="s">
        <v>47</v>
      </c>
      <c r="F54" s="11" t="s">
        <v>65</v>
      </c>
      <c r="G54" s="18">
        <v>1539.1</v>
      </c>
      <c r="H54" s="18">
        <v>1500.4</v>
      </c>
      <c r="I54" s="18">
        <v>1500.4</v>
      </c>
    </row>
    <row r="55" spans="2:9" ht="30" customHeight="1" x14ac:dyDescent="0.25">
      <c r="B55" s="41" t="s">
        <v>3</v>
      </c>
      <c r="C55" s="22" t="s">
        <v>63</v>
      </c>
      <c r="D55" s="11" t="s">
        <v>64</v>
      </c>
      <c r="E55" s="7">
        <v>4</v>
      </c>
      <c r="F55" s="11" t="s">
        <v>4</v>
      </c>
      <c r="G55" s="18">
        <v>860.7</v>
      </c>
      <c r="H55" s="18">
        <v>724.5</v>
      </c>
      <c r="I55" s="18">
        <v>724.5</v>
      </c>
    </row>
    <row r="56" spans="2:9" x14ac:dyDescent="0.25">
      <c r="B56" s="41" t="s">
        <v>67</v>
      </c>
      <c r="C56" s="22" t="s">
        <v>63</v>
      </c>
      <c r="D56" s="11" t="s">
        <v>64</v>
      </c>
      <c r="E56" s="7">
        <v>4</v>
      </c>
      <c r="F56" s="11" t="s">
        <v>68</v>
      </c>
      <c r="G56" s="18">
        <v>10.199999999999999</v>
      </c>
      <c r="H56" s="18">
        <v>11</v>
      </c>
      <c r="I56" s="18">
        <v>11</v>
      </c>
    </row>
    <row r="57" spans="2:9" ht="120" customHeight="1" x14ac:dyDescent="0.25">
      <c r="B57" s="41" t="s">
        <v>66</v>
      </c>
      <c r="C57" s="16" t="s">
        <v>69</v>
      </c>
      <c r="D57" s="11" t="s">
        <v>64</v>
      </c>
      <c r="E57" s="7">
        <v>4</v>
      </c>
      <c r="F57" s="11"/>
      <c r="G57" s="18">
        <f>G58</f>
        <v>2</v>
      </c>
      <c r="H57" s="18">
        <f t="shared" ref="H57:I57" si="25">H58</f>
        <v>2</v>
      </c>
      <c r="I57" s="18">
        <f t="shared" si="25"/>
        <v>2</v>
      </c>
    </row>
    <row r="58" spans="2:9" ht="29.25" customHeight="1" x14ac:dyDescent="0.25">
      <c r="B58" s="38" t="s">
        <v>3</v>
      </c>
      <c r="C58" s="16" t="s">
        <v>69</v>
      </c>
      <c r="D58" s="11" t="s">
        <v>64</v>
      </c>
      <c r="E58" s="7">
        <v>4</v>
      </c>
      <c r="F58" s="11" t="s">
        <v>4</v>
      </c>
      <c r="G58" s="18">
        <v>2</v>
      </c>
      <c r="H58" s="18">
        <v>2</v>
      </c>
      <c r="I58" s="18">
        <v>2</v>
      </c>
    </row>
    <row r="59" spans="2:9" ht="75" x14ac:dyDescent="0.25">
      <c r="B59" s="38" t="s">
        <v>70</v>
      </c>
      <c r="C59" s="16" t="s">
        <v>71</v>
      </c>
      <c r="D59" s="11" t="s">
        <v>64</v>
      </c>
      <c r="E59" s="16">
        <v>13</v>
      </c>
      <c r="F59" s="11"/>
      <c r="G59" s="18">
        <f>G60</f>
        <v>16.600000000000001</v>
      </c>
      <c r="H59" s="18">
        <f t="shared" ref="H59:I59" si="26">H60</f>
        <v>17.899999999999999</v>
      </c>
      <c r="I59" s="18">
        <f t="shared" si="26"/>
        <v>16.3</v>
      </c>
    </row>
    <row r="60" spans="2:9" x14ac:dyDescent="0.25">
      <c r="B60" s="40" t="s">
        <v>72</v>
      </c>
      <c r="C60" s="16" t="s">
        <v>71</v>
      </c>
      <c r="D60" s="11" t="s">
        <v>64</v>
      </c>
      <c r="E60" s="16">
        <v>13</v>
      </c>
      <c r="F60" s="11" t="s">
        <v>79</v>
      </c>
      <c r="G60" s="18">
        <v>16.600000000000001</v>
      </c>
      <c r="H60" s="18">
        <v>17.899999999999999</v>
      </c>
      <c r="I60" s="18">
        <v>16.3</v>
      </c>
    </row>
    <row r="61" spans="2:9" ht="60" x14ac:dyDescent="0.25">
      <c r="B61" s="39" t="s">
        <v>75</v>
      </c>
      <c r="C61" s="16" t="s">
        <v>76</v>
      </c>
      <c r="D61" s="11" t="s">
        <v>64</v>
      </c>
      <c r="E61" s="16">
        <v>13</v>
      </c>
      <c r="F61" s="11"/>
      <c r="G61" s="18">
        <f>G62</f>
        <v>17.399999999999999</v>
      </c>
      <c r="H61" s="18">
        <f t="shared" ref="H61:I61" si="27">H62</f>
        <v>17.399999999999999</v>
      </c>
      <c r="I61" s="18">
        <f t="shared" si="27"/>
        <v>17.399999999999999</v>
      </c>
    </row>
    <row r="62" spans="2:9" x14ac:dyDescent="0.25">
      <c r="B62" s="40" t="s">
        <v>72</v>
      </c>
      <c r="C62" s="16" t="s">
        <v>76</v>
      </c>
      <c r="D62" s="11" t="s">
        <v>64</v>
      </c>
      <c r="E62" s="16">
        <v>13</v>
      </c>
      <c r="F62" s="11" t="s">
        <v>79</v>
      </c>
      <c r="G62" s="18">
        <v>17.399999999999999</v>
      </c>
      <c r="H62" s="18">
        <v>17.399999999999999</v>
      </c>
      <c r="I62" s="18">
        <v>17.399999999999999</v>
      </c>
    </row>
    <row r="63" spans="2:9" ht="60" x14ac:dyDescent="0.25">
      <c r="B63" s="42" t="s">
        <v>73</v>
      </c>
      <c r="C63" s="16" t="s">
        <v>77</v>
      </c>
      <c r="D63" s="11" t="s">
        <v>64</v>
      </c>
      <c r="E63" s="16">
        <v>13</v>
      </c>
      <c r="F63" s="11"/>
      <c r="G63" s="18">
        <f>G64</f>
        <v>35</v>
      </c>
      <c r="H63" s="18">
        <f t="shared" ref="H63:I63" si="28">H64</f>
        <v>35</v>
      </c>
      <c r="I63" s="18">
        <f t="shared" si="28"/>
        <v>35</v>
      </c>
    </row>
    <row r="64" spans="2:9" x14ac:dyDescent="0.25">
      <c r="B64" s="42" t="s">
        <v>72</v>
      </c>
      <c r="C64" s="16" t="s">
        <v>77</v>
      </c>
      <c r="D64" s="11" t="s">
        <v>64</v>
      </c>
      <c r="E64" s="16">
        <v>13</v>
      </c>
      <c r="F64" s="11" t="s">
        <v>79</v>
      </c>
      <c r="G64" s="18">
        <v>35</v>
      </c>
      <c r="H64" s="18">
        <v>35</v>
      </c>
      <c r="I64" s="18">
        <v>35</v>
      </c>
    </row>
    <row r="65" spans="2:9" ht="90" x14ac:dyDescent="0.25">
      <c r="B65" s="44" t="s">
        <v>74</v>
      </c>
      <c r="C65" s="16" t="s">
        <v>78</v>
      </c>
      <c r="D65" s="11" t="s">
        <v>64</v>
      </c>
      <c r="E65" s="16">
        <v>13</v>
      </c>
      <c r="F65" s="11"/>
      <c r="G65" s="18">
        <f>G66</f>
        <v>227.6</v>
      </c>
      <c r="H65" s="18">
        <f t="shared" ref="H65:I65" si="29">H66</f>
        <v>227.6</v>
      </c>
      <c r="I65" s="18">
        <f t="shared" si="29"/>
        <v>227.6</v>
      </c>
    </row>
    <row r="66" spans="2:9" x14ac:dyDescent="0.25">
      <c r="B66" s="42" t="s">
        <v>72</v>
      </c>
      <c r="C66" s="16" t="s">
        <v>78</v>
      </c>
      <c r="D66" s="11" t="s">
        <v>64</v>
      </c>
      <c r="E66" s="16">
        <v>13</v>
      </c>
      <c r="F66" s="11" t="s">
        <v>79</v>
      </c>
      <c r="G66" s="18">
        <v>227.6</v>
      </c>
      <c r="H66" s="18">
        <v>227.6</v>
      </c>
      <c r="I66" s="18">
        <v>227.6</v>
      </c>
    </row>
    <row r="67" spans="2:9" ht="29.25" customHeight="1" x14ac:dyDescent="0.25">
      <c r="B67" s="39" t="s">
        <v>80</v>
      </c>
      <c r="C67" s="22" t="s">
        <v>82</v>
      </c>
      <c r="D67" s="11" t="s">
        <v>17</v>
      </c>
      <c r="E67" s="24" t="s">
        <v>18</v>
      </c>
      <c r="F67" s="11"/>
      <c r="G67" s="18">
        <f>G68+G69</f>
        <v>133</v>
      </c>
      <c r="H67" s="18">
        <f t="shared" ref="H67:I67" si="30">H68+H69</f>
        <v>138.9</v>
      </c>
      <c r="I67" s="18">
        <f t="shared" si="30"/>
        <v>143.80000000000001</v>
      </c>
    </row>
    <row r="68" spans="2:9" ht="30" x14ac:dyDescent="0.25">
      <c r="B68" s="45" t="s">
        <v>98</v>
      </c>
      <c r="C68" s="22" t="s">
        <v>82</v>
      </c>
      <c r="D68" s="11" t="s">
        <v>17</v>
      </c>
      <c r="E68" s="11" t="s">
        <v>18</v>
      </c>
      <c r="F68" s="11" t="s">
        <v>65</v>
      </c>
      <c r="G68" s="18">
        <v>105</v>
      </c>
      <c r="H68" s="18">
        <v>105</v>
      </c>
      <c r="I68" s="18">
        <v>105</v>
      </c>
    </row>
    <row r="69" spans="2:9" ht="29.25" customHeight="1" x14ac:dyDescent="0.25">
      <c r="B69" s="39" t="s">
        <v>3</v>
      </c>
      <c r="C69" s="22" t="s">
        <v>82</v>
      </c>
      <c r="D69" s="11" t="s">
        <v>17</v>
      </c>
      <c r="E69" s="24" t="s">
        <v>18</v>
      </c>
      <c r="F69" s="11" t="s">
        <v>4</v>
      </c>
      <c r="G69" s="18">
        <v>28</v>
      </c>
      <c r="H69" s="18">
        <v>33.9</v>
      </c>
      <c r="I69" s="18">
        <v>38.799999999999997</v>
      </c>
    </row>
    <row r="70" spans="2:9" ht="45" x14ac:dyDescent="0.25">
      <c r="B70" s="39" t="s">
        <v>81</v>
      </c>
      <c r="C70" s="22" t="s">
        <v>83</v>
      </c>
      <c r="D70" s="11" t="s">
        <v>60</v>
      </c>
      <c r="E70" s="24" t="s">
        <v>64</v>
      </c>
      <c r="F70" s="11"/>
      <c r="G70" s="18">
        <f>G71</f>
        <v>42.5</v>
      </c>
      <c r="H70" s="18">
        <f t="shared" ref="H70:I70" si="31">H71</f>
        <v>30</v>
      </c>
      <c r="I70" s="18">
        <f t="shared" si="31"/>
        <v>30</v>
      </c>
    </row>
    <row r="71" spans="2:9" ht="30" x14ac:dyDescent="0.25">
      <c r="B71" s="39" t="s">
        <v>93</v>
      </c>
      <c r="C71" s="22" t="s">
        <v>83</v>
      </c>
      <c r="D71" s="11">
        <v>10</v>
      </c>
      <c r="E71" s="24" t="s">
        <v>64</v>
      </c>
      <c r="F71" s="11" t="s">
        <v>84</v>
      </c>
      <c r="G71" s="18">
        <v>42.5</v>
      </c>
      <c r="H71" s="18">
        <v>30</v>
      </c>
      <c r="I71" s="18">
        <v>30</v>
      </c>
    </row>
    <row r="72" spans="2:9" ht="30" x14ac:dyDescent="0.25">
      <c r="B72" s="46" t="s">
        <v>85</v>
      </c>
      <c r="C72" s="30" t="s">
        <v>88</v>
      </c>
      <c r="D72" s="22"/>
      <c r="E72" s="24"/>
      <c r="F72" s="11"/>
      <c r="G72" s="33">
        <f>G73+G75</f>
        <v>315</v>
      </c>
      <c r="H72" s="33">
        <f t="shared" ref="H72:I72" si="32">H73+H75</f>
        <v>0</v>
      </c>
      <c r="I72" s="33">
        <f t="shared" si="32"/>
        <v>0</v>
      </c>
    </row>
    <row r="73" spans="2:9" x14ac:dyDescent="0.25">
      <c r="B73" s="47" t="s">
        <v>86</v>
      </c>
      <c r="C73" s="12" t="s">
        <v>89</v>
      </c>
      <c r="D73" s="5" t="s">
        <v>59</v>
      </c>
      <c r="E73" s="5" t="s">
        <v>17</v>
      </c>
      <c r="F73" s="52"/>
      <c r="G73" s="18">
        <f>G74</f>
        <v>160</v>
      </c>
      <c r="H73" s="18">
        <f t="shared" ref="H73:I73" si="33">H74</f>
        <v>0</v>
      </c>
      <c r="I73" s="18">
        <f t="shared" si="33"/>
        <v>0</v>
      </c>
    </row>
    <row r="74" spans="2:9" ht="30" x14ac:dyDescent="0.25">
      <c r="B74" s="38" t="s">
        <v>87</v>
      </c>
      <c r="C74" s="12" t="s">
        <v>89</v>
      </c>
      <c r="D74" s="5" t="s">
        <v>59</v>
      </c>
      <c r="E74" s="5" t="s">
        <v>17</v>
      </c>
      <c r="F74" s="11" t="s">
        <v>4</v>
      </c>
      <c r="G74" s="18">
        <v>160</v>
      </c>
      <c r="H74" s="18">
        <v>0</v>
      </c>
      <c r="I74" s="18">
        <v>0</v>
      </c>
    </row>
    <row r="75" spans="2:9" x14ac:dyDescent="0.25">
      <c r="B75" s="47" t="s">
        <v>86</v>
      </c>
      <c r="C75" s="12" t="s">
        <v>89</v>
      </c>
      <c r="D75" s="5" t="s">
        <v>59</v>
      </c>
      <c r="E75" s="5" t="s">
        <v>18</v>
      </c>
      <c r="F75" s="52"/>
      <c r="G75" s="18">
        <f>G76</f>
        <v>155</v>
      </c>
      <c r="H75" s="18">
        <f t="shared" ref="H75:I75" si="34">H76</f>
        <v>0</v>
      </c>
      <c r="I75" s="18">
        <f t="shared" si="34"/>
        <v>0</v>
      </c>
    </row>
    <row r="76" spans="2:9" ht="30" x14ac:dyDescent="0.25">
      <c r="B76" s="38" t="s">
        <v>87</v>
      </c>
      <c r="C76" s="12" t="s">
        <v>89</v>
      </c>
      <c r="D76" s="5" t="s">
        <v>59</v>
      </c>
      <c r="E76" s="5" t="s">
        <v>18</v>
      </c>
      <c r="F76" s="11" t="s">
        <v>4</v>
      </c>
      <c r="G76" s="18">
        <v>155</v>
      </c>
      <c r="H76" s="18">
        <v>0</v>
      </c>
      <c r="I76" s="18">
        <v>0</v>
      </c>
    </row>
    <row r="77" spans="2:9" x14ac:dyDescent="0.25">
      <c r="B77" s="48" t="s">
        <v>90</v>
      </c>
      <c r="C77" s="7"/>
      <c r="D77" s="11"/>
      <c r="E77" s="16"/>
      <c r="F77" s="11"/>
      <c r="G77" s="21">
        <f>G12+G19+G30+G37+G40+G45+G50+G72</f>
        <v>7442.2999999999993</v>
      </c>
      <c r="H77" s="21">
        <f>H12+H19+H30+H37+H40+H45+H50+H72</f>
        <v>5858.2999999999993</v>
      </c>
      <c r="I77" s="21">
        <f>I12+I19+I30+I37+I40+I45+I50+I72</f>
        <v>6730.5</v>
      </c>
    </row>
    <row r="78" spans="2:9" x14ac:dyDescent="0.25">
      <c r="I78" s="35" t="s">
        <v>99</v>
      </c>
    </row>
  </sheetData>
  <mergeCells count="9">
    <mergeCell ref="E1:I1"/>
    <mergeCell ref="E2:I2"/>
    <mergeCell ref="B4:I4"/>
    <mergeCell ref="G7:I8"/>
    <mergeCell ref="B7:B9"/>
    <mergeCell ref="C7:C9"/>
    <mergeCell ref="D7:D9"/>
    <mergeCell ref="E7:E9"/>
    <mergeCell ref="F7:F9"/>
  </mergeCells>
  <pageMargins left="0.7" right="0.7" top="0.75" bottom="0.75" header="0.3" footer="0.3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ДФ-11-013</dc:creator>
  <cp:lastModifiedBy>ДФ-11-013</cp:lastModifiedBy>
  <cp:lastPrinted>2023-04-17T14:16:32Z</cp:lastPrinted>
  <dcterms:created xsi:type="dcterms:W3CDTF">2022-11-11T12:55:43Z</dcterms:created>
  <dcterms:modified xsi:type="dcterms:W3CDTF">2023-12-12T08:30:42Z</dcterms:modified>
</cp:coreProperties>
</file>