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in-server\УпрФин\Полюшкина И\БЮДЖЕТЫ 2023-2025\Николоторжское\Поправки № 5\"/>
    </mc:Choice>
  </mc:AlternateContent>
  <bookViews>
    <workbookView xWindow="0" yWindow="0" windowWidth="13785" windowHeight="11760"/>
  </bookViews>
  <sheets>
    <sheet name="Лист1" sheetId="1" r:id="rId1"/>
  </sheets>
  <definedNames>
    <definedName name="_xlnm.Print_Area" localSheetId="0">Лист1!$B$1:$I$90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I20" i="1"/>
  <c r="G20" i="1"/>
  <c r="H25" i="1"/>
  <c r="I25" i="1"/>
  <c r="G25" i="1"/>
  <c r="H50" i="1" l="1"/>
  <c r="I50" i="1"/>
  <c r="H57" i="1"/>
  <c r="I57" i="1"/>
  <c r="G57" i="1"/>
  <c r="H64" i="1" l="1"/>
  <c r="I64" i="1"/>
  <c r="G64" i="1"/>
  <c r="H18" i="1"/>
  <c r="I18" i="1"/>
  <c r="H21" i="1" l="1"/>
  <c r="I21" i="1"/>
  <c r="G21" i="1"/>
  <c r="H23" i="1" l="1"/>
  <c r="I23" i="1"/>
  <c r="G23" i="1"/>
  <c r="H51" i="1" l="1"/>
  <c r="I51" i="1"/>
  <c r="G51" i="1"/>
  <c r="H53" i="1"/>
  <c r="I53" i="1"/>
  <c r="G53" i="1"/>
  <c r="H85" i="1" l="1"/>
  <c r="H84" i="1" s="1"/>
  <c r="I85" i="1"/>
  <c r="I84" i="1" s="1"/>
  <c r="G85" i="1"/>
  <c r="G84" i="1" s="1"/>
  <c r="I87" i="1"/>
  <c r="H87" i="1"/>
  <c r="G87" i="1"/>
  <c r="H62" i="1" l="1"/>
  <c r="I62" i="1"/>
  <c r="G62" i="1"/>
  <c r="H69" i="1"/>
  <c r="I69" i="1"/>
  <c r="G69" i="1"/>
  <c r="H71" i="1"/>
  <c r="I71" i="1"/>
  <c r="G71" i="1"/>
  <c r="H73" i="1"/>
  <c r="I73" i="1"/>
  <c r="G73" i="1"/>
  <c r="H75" i="1"/>
  <c r="I75" i="1"/>
  <c r="G75" i="1"/>
  <c r="H77" i="1"/>
  <c r="I77" i="1"/>
  <c r="G77" i="1"/>
  <c r="H79" i="1"/>
  <c r="I79" i="1"/>
  <c r="G79" i="1"/>
  <c r="H82" i="1"/>
  <c r="I82" i="1"/>
  <c r="G82" i="1"/>
  <c r="G61" i="1" l="1"/>
  <c r="I61" i="1"/>
  <c r="H61" i="1"/>
  <c r="H55" i="1"/>
  <c r="I55" i="1"/>
  <c r="G55" i="1"/>
  <c r="H59" i="1"/>
  <c r="I59" i="1"/>
  <c r="G59" i="1"/>
  <c r="G50" i="1" s="1"/>
  <c r="H46" i="1"/>
  <c r="I46" i="1"/>
  <c r="G46" i="1"/>
  <c r="H48" i="1"/>
  <c r="I48" i="1"/>
  <c r="G48" i="1"/>
  <c r="H43" i="1"/>
  <c r="H42" i="1" s="1"/>
  <c r="I43" i="1"/>
  <c r="I42" i="1" s="1"/>
  <c r="G43" i="1"/>
  <c r="G42" i="1" s="1"/>
  <c r="H36" i="1"/>
  <c r="I36" i="1"/>
  <c r="G36" i="1"/>
  <c r="H38" i="1"/>
  <c r="I38" i="1"/>
  <c r="G38" i="1"/>
  <c r="H40" i="1"/>
  <c r="I40" i="1"/>
  <c r="G40" i="1"/>
  <c r="H27" i="1"/>
  <c r="I27" i="1"/>
  <c r="G27" i="1"/>
  <c r="H29" i="1"/>
  <c r="I29" i="1"/>
  <c r="G29" i="1"/>
  <c r="H31" i="1"/>
  <c r="I31" i="1"/>
  <c r="G31" i="1"/>
  <c r="H33" i="1"/>
  <c r="I33" i="1"/>
  <c r="G33" i="1"/>
  <c r="H16" i="1"/>
  <c r="I16" i="1"/>
  <c r="G16" i="1"/>
  <c r="H14" i="1"/>
  <c r="H13" i="1" s="1"/>
  <c r="I14" i="1"/>
  <c r="G14" i="1"/>
  <c r="G13" i="1" l="1"/>
  <c r="I13" i="1"/>
  <c r="H35" i="1"/>
  <c r="G35" i="1"/>
  <c r="H45" i="1"/>
  <c r="I35" i="1"/>
  <c r="G45" i="1"/>
  <c r="I45" i="1"/>
  <c r="I89" i="1" l="1"/>
  <c r="I12" i="1" s="1"/>
  <c r="G89" i="1"/>
  <c r="G12" i="1" s="1"/>
  <c r="H89" i="1"/>
  <c r="H12" i="1" s="1"/>
</calcChain>
</file>

<file path=xl/sharedStrings.xml><?xml version="1.0" encoding="utf-8"?>
<sst xmlns="http://schemas.openxmlformats.org/spreadsheetml/2006/main" count="289" uniqueCount="105">
  <si>
    <t>Сумма</t>
  </si>
  <si>
    <t>2023 год</t>
  </si>
  <si>
    <t>2024 год</t>
  </si>
  <si>
    <t>01</t>
  </si>
  <si>
    <t>05</t>
  </si>
  <si>
    <t>(тыс. руб.)</t>
  </si>
  <si>
    <t>2025 год</t>
  </si>
  <si>
    <t>РЗ</t>
  </si>
  <si>
    <t>ПР</t>
  </si>
  <si>
    <t>КВР</t>
  </si>
  <si>
    <t>Муниципальная программа «Развитие территории сельского поселения Николоторжское на 2021-2025 годы»</t>
  </si>
  <si>
    <t>01 0 00 00000</t>
  </si>
  <si>
    <t>Основное мероприятие «Мероприятия, направленные на повышение эффективности деятельности органов местного самоуправления»</t>
  </si>
  <si>
    <t>01 0 07 00000</t>
  </si>
  <si>
    <t>Функционирование высшего должностного лица органа местного самоуправления</t>
  </si>
  <si>
    <t>01 0 07 22690</t>
  </si>
  <si>
    <t>Расходы на выплату персоналу государственных (муниципальных) органов</t>
  </si>
  <si>
    <t>Обеспечение функций органов местного самоуправления</t>
  </si>
  <si>
    <t>01 0 07 22700</t>
  </si>
  <si>
    <t>Иные закупки товаров, работ и услуг для обеспечения государственных (муниципальных) нужд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</si>
  <si>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 и рассмотрение  дел об административных правонарушениях, предусмотренных соответствующими статьями ЗО «Об административных правонарушениях в Вологодской области»  </t>
  </si>
  <si>
    <t>01 0 07 72310</t>
  </si>
  <si>
    <t>Иные межбюджетные трансферты бюджетам муниципальных районов из бюджетов поселений на осуществление части полномочий в сфере закупок товаров, работ, услуг для обеспечения муниципальных нужд</t>
  </si>
  <si>
    <t>01 0 07 06010</t>
  </si>
  <si>
    <t xml:space="preserve">Иные межбюджетные трансферты </t>
  </si>
  <si>
    <t>01 0 07 06040</t>
  </si>
  <si>
    <t>01 0 07 06050</t>
  </si>
  <si>
    <t>Иные межбюджетные трансферты бюджетам муниципальных районов из бюджетов поселений на осуществление части полномочий по составлению проекта бюджета поселения, исполнения бюджета поселения, составления отчета об исполнении бюджета поселения</t>
  </si>
  <si>
    <t>01 0 07 06100</t>
  </si>
  <si>
    <t>Осуществление первичного воинского учета на территориях, где отсутствуют военные комиссариаты</t>
  </si>
  <si>
    <t>01 0 07 51180</t>
  </si>
  <si>
    <t>01 0 04 00000</t>
  </si>
  <si>
    <t>01 0 04 22650</t>
  </si>
  <si>
    <t>Основное мероприятие «Мероприятия, направленные на обеспечение сохранности существующей дорожной сети»</t>
  </si>
  <si>
    <t>01 0 03 00000</t>
  </si>
  <si>
    <t>Содержание дорог местного значения в границах муниципального района и искусственных сооружений на них, 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</si>
  <si>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01 0 03 06110</t>
  </si>
  <si>
    <t>Капитальный ремонт и ремонт автомобильных дорог и искусственных сооружений общего пользования в границах муниципального района,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</si>
  <si>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01 0 03 06140</t>
  </si>
  <si>
    <t>01 0 03 S1360</t>
  </si>
  <si>
    <t>Основное мероприятие «Мероприятия, направленные на повышение эффективности управления муниципальным имуществом»</t>
  </si>
  <si>
    <t>01 0 06 00000</t>
  </si>
  <si>
    <t xml:space="preserve">Расходы в сфере управления и распоряжения муниципальным имуществом </t>
  </si>
  <si>
    <t>01 0 06 22680</t>
  </si>
  <si>
    <t xml:space="preserve">Иные закупки товаров, работ и услуг для обеспечения государственных (муниципальных) нужд </t>
  </si>
  <si>
    <t>Основное мероприятие «Мероприятия, направленные на улучшение жилищных условий сельского населения»</t>
  </si>
  <si>
    <t>01 0 01 00000</t>
  </si>
  <si>
    <t>Капитальный ремонт, ремонт и содержание муниципального жилого фонда</t>
  </si>
  <si>
    <t>01 0 01 22600</t>
  </si>
  <si>
    <t>01 0 02 00000</t>
  </si>
  <si>
    <t>Организация в границах поселения электро-, тепло-, газо- и водоснабжения в рамках переданных полномочий</t>
  </si>
  <si>
    <t>01 0 02 06190</t>
  </si>
  <si>
    <t>Прочие мероприятия по благоустройству поселения</t>
  </si>
  <si>
    <t>01 0 02 22640</t>
  </si>
  <si>
    <t>Организация уличного освещения населенных пунктов</t>
  </si>
  <si>
    <t>01 0 02 S1090</t>
  </si>
  <si>
    <t>Предотвращение распространения сорного растения борщевик Сосновского</t>
  </si>
  <si>
    <t>01 0 02 S1400</t>
  </si>
  <si>
    <t>01 0 01 61030</t>
  </si>
  <si>
    <t>Основное мероприятие «Мероприятия по созданию условий для развития молодежной инициативы и массового спорта в поселении»</t>
  </si>
  <si>
    <t>01 0 05 00000</t>
  </si>
  <si>
    <t>Создание условий для развития на территории сельского поселения молодежной инициативы, организация проведения мероприятий для молодежи (участие в мероприятиях команд поселения)</t>
  </si>
  <si>
    <t>01 0 05 22660</t>
  </si>
  <si>
    <t>Доплаты к пенсиям государственных служащих субъектов Российской Федерации и муниципальных служащих</t>
  </si>
  <si>
    <t>01 0 07 22710</t>
  </si>
  <si>
    <t>01 0 05 22670</t>
  </si>
  <si>
    <t>Распределение бюджетных ассигнований на реализацию муниципальных программ в сельском поселении Николоторжское на 2023 год и плановый период 2024 и 2025 годов</t>
  </si>
  <si>
    <t>Наименование программы</t>
  </si>
  <si>
    <t>Основное мероприятие «Мероприятия, направленные на обеспечение качественной инфраструктуры и повышение уровня комплексного благоустройства поселения»</t>
  </si>
  <si>
    <t>Осуществление полномочий по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в соответствии с переданными полномочиями по дорожной деятельности</t>
  </si>
  <si>
    <t>Основное мероприятие «Мероприятия, направленные на обеспечение первичных мер пожарной безопасности на территории поселения»</t>
  </si>
  <si>
    <r>
      <t xml:space="preserve">Создание условий для развития на территории сельского поселения физической культуры, массового спорта, организация проведения физкультурно </t>
    </r>
    <r>
      <rPr>
        <sz val="12"/>
        <color theme="1"/>
        <rFont val="Times New Roman"/>
        <family val="1"/>
        <charset val="204"/>
      </rPr>
      <t xml:space="preserve">- оздоровительных и спортивных мероприятий (участие в мероприятиях команд поселения) </t>
    </r>
  </si>
  <si>
    <t>ИТОГО:</t>
  </si>
  <si>
    <t>Целевая статья</t>
  </si>
  <si>
    <t>02</t>
  </si>
  <si>
    <t>03</t>
  </si>
  <si>
    <t>04</t>
  </si>
  <si>
    <t>09</t>
  </si>
  <si>
    <t>07</t>
  </si>
  <si>
    <t>12</t>
  </si>
  <si>
    <t>Основное мероприятие «Мероприятия в рамках реализации проекта «Народный бюджет»</t>
  </si>
  <si>
    <t>01 0 08 00000</t>
  </si>
  <si>
    <t>01 0 08 S2270</t>
  </si>
  <si>
    <t>Реализация проекта «Народный бюджет»</t>
  </si>
  <si>
    <t>Осуществление градостроительной деятельности в рамках переданных полномочий</t>
  </si>
  <si>
    <t>01 0 06  06180</t>
  </si>
  <si>
    <t>Уплата налогов, сборов и иных платежей</t>
  </si>
  <si>
    <t>Иные межбюджетные трансферты бюджетам муниципальных районов из бюджетов поселений на осуществление части полномочий по внутреннему муниципальному финансовому контролю</t>
  </si>
  <si>
    <t>Иные межбюджетные трансферты бюджетам муниципальных районов из бюджетов поселений на осуществление части полномочий по внешнему муниципальному финансовому контролю</t>
  </si>
  <si>
    <t>Публичные нормативные социальные выплаты гражданам</t>
  </si>
  <si>
    <t>Подготовка проектов межевания земельных участков и проведение кадастровых работ (проведение кадастровых работ)</t>
  </si>
  <si>
    <t>Подготовка проектов межевания земельных участков и проведение кадастровых работ (подготовка проектов межевания земельных участков)</t>
  </si>
  <si>
    <t>Капитальный ремонт, ремонт и содержание муниципального жилого фонда в соответствии с переданными полномочиями</t>
  </si>
  <si>
    <t>Содержание пожарных водоемов и подъездов к ним. Обеспечение первичными средствами пожаротушения</t>
  </si>
  <si>
    <t>Организация в границах поселения электро-, тепло-, газо- и водоснабжения</t>
  </si>
  <si>
    <t>01 0 02 22630</t>
  </si>
  <si>
    <t>01 0 06 L5991</t>
  </si>
  <si>
    <t>01 0 06 L5992</t>
  </si>
  <si>
    <t>Уличное освещение населенных пунктов</t>
  </si>
  <si>
    <t>01 0 02 22610</t>
  </si>
  <si>
    <r>
      <t xml:space="preserve">«Приложение 6
к  решению Совета сельского поселения Николоторжское  «О бюджете сельского  поселения Николоторжское на 2023 год и плановый период 2024 и 2025 годов»
от   </t>
    </r>
    <r>
      <rPr>
        <u/>
        <sz val="12"/>
        <color theme="1"/>
        <rFont val="Times New Roman"/>
        <family val="1"/>
        <charset val="204"/>
      </rPr>
      <t>22.12.2022</t>
    </r>
    <r>
      <rPr>
        <sz val="12"/>
        <color theme="1"/>
        <rFont val="Times New Roman"/>
        <family val="1"/>
        <charset val="204"/>
      </rPr>
      <t xml:space="preserve">   №   </t>
    </r>
    <r>
      <rPr>
        <u/>
        <sz val="12"/>
        <color theme="1"/>
        <rFont val="Times New Roman"/>
        <family val="1"/>
        <charset val="204"/>
      </rPr>
      <t>31</t>
    </r>
  </si>
  <si>
    <t>».</t>
  </si>
  <si>
    <t>Исполнение судебных актов</t>
  </si>
  <si>
    <t>13</t>
  </si>
  <si>
    <t xml:space="preserve">Приложение 5
к решению Представительного Собрания Кирилловского муниципального округа   «О внесении изменений в решение Совета сельского поселения Николоторжское от 22.12.2022 № 31 «О бюджете сельского поселения Николоторжское на 2023 год и плановый период 2024 и 2025 годов» 
от   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</si>
</sst>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/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vertical="center" wrapText="1" indent="2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90"/>
  <sheetViews>
    <sheetView tabSelected="1" view="pageBreakPreview" topLeftCell="B1" zoomScaleNormal="100" zoomScaleSheetLayoutView="100" workbookViewId="0">
      <selection activeCell="C1" sqref="C1"/>
    </sheetView>
  </sheetViews>
  <sheetFormatPr defaultRowHeight="15" x14ac:dyDescent="0.25"/>
  <cols>
    <col min="2" max="2" width="49.85546875" customWidth="1"/>
    <col min="3" max="3" width="16.5703125" customWidth="1"/>
    <col min="4" max="6" width="6.7109375" customWidth="1"/>
    <col min="7" max="10" width="10.7109375" customWidth="1"/>
  </cols>
  <sheetData>
    <row r="1" spans="2:10" ht="171" customHeight="1" x14ac:dyDescent="0.25">
      <c r="E1" s="19" t="s">
        <v>104</v>
      </c>
      <c r="F1" s="19"/>
      <c r="G1" s="19"/>
      <c r="H1" s="19"/>
      <c r="I1" s="19"/>
    </row>
    <row r="2" spans="2:10" ht="96.75" customHeight="1" x14ac:dyDescent="0.25">
      <c r="D2" s="9"/>
      <c r="E2" s="19" t="s">
        <v>100</v>
      </c>
      <c r="F2" s="19"/>
      <c r="G2" s="19"/>
      <c r="H2" s="19"/>
      <c r="I2" s="19"/>
      <c r="J2" s="9"/>
    </row>
    <row r="4" spans="2:10" ht="15" customHeight="1" x14ac:dyDescent="0.25">
      <c r="C4" s="2"/>
      <c r="D4" s="2"/>
      <c r="E4" s="2"/>
      <c r="F4" s="2"/>
    </row>
    <row r="5" spans="2:10" ht="35.25" customHeight="1" x14ac:dyDescent="0.25">
      <c r="B5" s="21" t="s">
        <v>66</v>
      </c>
      <c r="C5" s="21"/>
      <c r="D5" s="21"/>
      <c r="E5" s="21"/>
      <c r="F5" s="21"/>
      <c r="G5" s="21"/>
      <c r="H5" s="21"/>
      <c r="I5" s="21"/>
      <c r="J5" s="2"/>
    </row>
    <row r="8" spans="2:10" x14ac:dyDescent="0.25">
      <c r="B8" s="1"/>
      <c r="I8" s="5" t="s">
        <v>5</v>
      </c>
    </row>
    <row r="9" spans="2:10" ht="30" customHeight="1" x14ac:dyDescent="0.25">
      <c r="B9" s="20" t="s">
        <v>67</v>
      </c>
      <c r="C9" s="22" t="s">
        <v>73</v>
      </c>
      <c r="D9" s="20" t="s">
        <v>7</v>
      </c>
      <c r="E9" s="20" t="s">
        <v>8</v>
      </c>
      <c r="F9" s="20" t="s">
        <v>9</v>
      </c>
      <c r="G9" s="20" t="s">
        <v>0</v>
      </c>
      <c r="H9" s="20"/>
      <c r="I9" s="20"/>
    </row>
    <row r="10" spans="2:10" x14ac:dyDescent="0.25">
      <c r="B10" s="20"/>
      <c r="C10" s="23"/>
      <c r="D10" s="20"/>
      <c r="E10" s="20"/>
      <c r="F10" s="20"/>
      <c r="G10" s="10" t="s">
        <v>1</v>
      </c>
      <c r="H10" s="10" t="s">
        <v>2</v>
      </c>
      <c r="I10" s="10" t="s">
        <v>6</v>
      </c>
    </row>
    <row r="11" spans="2:10" x14ac:dyDescent="0.25">
      <c r="B11" s="10">
        <v>1</v>
      </c>
      <c r="C11" s="10">
        <v>2</v>
      </c>
      <c r="D11" s="10">
        <v>3</v>
      </c>
      <c r="E11" s="10">
        <v>4</v>
      </c>
      <c r="F11" s="10">
        <v>5</v>
      </c>
      <c r="G11" s="10">
        <v>6</v>
      </c>
      <c r="H11" s="10">
        <v>7</v>
      </c>
      <c r="I11" s="10">
        <v>8</v>
      </c>
    </row>
    <row r="12" spans="2:10" ht="42.75" x14ac:dyDescent="0.25">
      <c r="B12" s="4" t="s">
        <v>10</v>
      </c>
      <c r="C12" s="7" t="s">
        <v>11</v>
      </c>
      <c r="D12" s="6"/>
      <c r="E12" s="6"/>
      <c r="F12" s="3"/>
      <c r="G12" s="8">
        <f>G89</f>
        <v>12094.4</v>
      </c>
      <c r="H12" s="8">
        <f t="shared" ref="H12:I12" si="0">H89</f>
        <v>8025.6</v>
      </c>
      <c r="I12" s="8">
        <f t="shared" si="0"/>
        <v>8093.0000000000009</v>
      </c>
    </row>
    <row r="13" spans="2:10" ht="45" x14ac:dyDescent="0.25">
      <c r="B13" s="16" t="s">
        <v>45</v>
      </c>
      <c r="C13" s="15" t="s">
        <v>46</v>
      </c>
      <c r="D13" s="15"/>
      <c r="E13" s="15"/>
      <c r="F13" s="15"/>
      <c r="G13" s="17">
        <f>G14+G16+G18</f>
        <v>639.6</v>
      </c>
      <c r="H13" s="17">
        <f t="shared" ref="H13:I13" si="1">H14+H16+H18</f>
        <v>179.8</v>
      </c>
      <c r="I13" s="17">
        <f t="shared" si="1"/>
        <v>89.8</v>
      </c>
    </row>
    <row r="14" spans="2:10" ht="30" x14ac:dyDescent="0.25">
      <c r="B14" s="14" t="s">
        <v>47</v>
      </c>
      <c r="C14" s="12" t="s">
        <v>48</v>
      </c>
      <c r="D14" s="11" t="s">
        <v>4</v>
      </c>
      <c r="E14" s="11" t="s">
        <v>3</v>
      </c>
      <c r="F14" s="7"/>
      <c r="G14" s="13">
        <f>G15</f>
        <v>587</v>
      </c>
      <c r="H14" s="13">
        <f t="shared" ref="H14:I14" si="2">H15</f>
        <v>143.80000000000001</v>
      </c>
      <c r="I14" s="13">
        <f t="shared" si="2"/>
        <v>53.8</v>
      </c>
    </row>
    <row r="15" spans="2:10" ht="30" customHeight="1" x14ac:dyDescent="0.25">
      <c r="B15" s="14" t="s">
        <v>19</v>
      </c>
      <c r="C15" s="12" t="s">
        <v>48</v>
      </c>
      <c r="D15" s="11" t="s">
        <v>4</v>
      </c>
      <c r="E15" s="11" t="s">
        <v>3</v>
      </c>
      <c r="F15" s="12">
        <v>240</v>
      </c>
      <c r="G15" s="13">
        <v>587</v>
      </c>
      <c r="H15" s="13">
        <v>143.80000000000001</v>
      </c>
      <c r="I15" s="13">
        <v>53.8</v>
      </c>
    </row>
    <row r="16" spans="2:10" ht="45" x14ac:dyDescent="0.25">
      <c r="B16" s="14" t="s">
        <v>92</v>
      </c>
      <c r="C16" s="12" t="s">
        <v>58</v>
      </c>
      <c r="D16" s="11" t="s">
        <v>4</v>
      </c>
      <c r="E16" s="11" t="s">
        <v>4</v>
      </c>
      <c r="F16" s="12"/>
      <c r="G16" s="13">
        <f>G17</f>
        <v>36</v>
      </c>
      <c r="H16" s="13">
        <f t="shared" ref="H16:I16" si="3">H17</f>
        <v>36</v>
      </c>
      <c r="I16" s="13">
        <f t="shared" si="3"/>
        <v>36</v>
      </c>
    </row>
    <row r="17" spans="2:9" ht="30" customHeight="1" x14ac:dyDescent="0.25">
      <c r="B17" s="14" t="s">
        <v>19</v>
      </c>
      <c r="C17" s="12" t="s">
        <v>58</v>
      </c>
      <c r="D17" s="11" t="s">
        <v>4</v>
      </c>
      <c r="E17" s="11" t="s">
        <v>4</v>
      </c>
      <c r="F17" s="12">
        <v>240</v>
      </c>
      <c r="G17" s="13">
        <v>36</v>
      </c>
      <c r="H17" s="13">
        <v>36</v>
      </c>
      <c r="I17" s="13">
        <v>36</v>
      </c>
    </row>
    <row r="18" spans="2:9" ht="30" customHeight="1" x14ac:dyDescent="0.25">
      <c r="B18" s="14" t="s">
        <v>47</v>
      </c>
      <c r="C18" s="12" t="s">
        <v>48</v>
      </c>
      <c r="D18" s="11" t="s">
        <v>4</v>
      </c>
      <c r="E18" s="11" t="s">
        <v>4</v>
      </c>
      <c r="F18" s="12"/>
      <c r="G18" s="13">
        <v>16.600000000000001</v>
      </c>
      <c r="H18" s="13">
        <f t="shared" ref="H18:I18" si="4">H19</f>
        <v>0</v>
      </c>
      <c r="I18" s="13">
        <f t="shared" si="4"/>
        <v>0</v>
      </c>
    </row>
    <row r="19" spans="2:9" ht="30" customHeight="1" x14ac:dyDescent="0.25">
      <c r="B19" s="14" t="s">
        <v>19</v>
      </c>
      <c r="C19" s="12" t="s">
        <v>48</v>
      </c>
      <c r="D19" s="11" t="s">
        <v>4</v>
      </c>
      <c r="E19" s="11" t="s">
        <v>4</v>
      </c>
      <c r="F19" s="12">
        <v>240</v>
      </c>
      <c r="G19" s="13">
        <v>16.600000000000001</v>
      </c>
      <c r="H19" s="13">
        <v>0</v>
      </c>
      <c r="I19" s="13">
        <v>0</v>
      </c>
    </row>
    <row r="20" spans="2:9" ht="60" x14ac:dyDescent="0.25">
      <c r="B20" s="16" t="s">
        <v>68</v>
      </c>
      <c r="C20" s="15" t="s">
        <v>49</v>
      </c>
      <c r="D20" s="15"/>
      <c r="E20" s="15"/>
      <c r="F20" s="15"/>
      <c r="G20" s="17">
        <f>G27+G29+G31+G33+G23+G21+G25</f>
        <v>1686.3999999999999</v>
      </c>
      <c r="H20" s="17">
        <f t="shared" ref="H20:I20" si="5">H27+H29+H31+H33+H23+H21+H25</f>
        <v>816.4</v>
      </c>
      <c r="I20" s="17">
        <f t="shared" si="5"/>
        <v>821.4</v>
      </c>
    </row>
    <row r="21" spans="2:9" x14ac:dyDescent="0.25">
      <c r="B21" s="14" t="s">
        <v>98</v>
      </c>
      <c r="C21" s="12" t="s">
        <v>99</v>
      </c>
      <c r="D21" s="11" t="s">
        <v>4</v>
      </c>
      <c r="E21" s="11" t="s">
        <v>75</v>
      </c>
      <c r="F21" s="12"/>
      <c r="G21" s="13">
        <f>G22</f>
        <v>146.6</v>
      </c>
      <c r="H21" s="13">
        <f t="shared" ref="H21:I21" si="6">H22</f>
        <v>0</v>
      </c>
      <c r="I21" s="13">
        <f t="shared" si="6"/>
        <v>0</v>
      </c>
    </row>
    <row r="22" spans="2:9" ht="30" customHeight="1" x14ac:dyDescent="0.25">
      <c r="B22" s="14" t="s">
        <v>19</v>
      </c>
      <c r="C22" s="12" t="s">
        <v>99</v>
      </c>
      <c r="D22" s="11" t="s">
        <v>4</v>
      </c>
      <c r="E22" s="11" t="s">
        <v>75</v>
      </c>
      <c r="F22" s="12">
        <v>240</v>
      </c>
      <c r="G22" s="13">
        <v>146.6</v>
      </c>
      <c r="H22" s="13">
        <v>0</v>
      </c>
      <c r="I22" s="13">
        <v>0</v>
      </c>
    </row>
    <row r="23" spans="2:9" ht="30" x14ac:dyDescent="0.25">
      <c r="B23" s="14" t="s">
        <v>94</v>
      </c>
      <c r="C23" s="12" t="s">
        <v>95</v>
      </c>
      <c r="D23" s="11" t="s">
        <v>4</v>
      </c>
      <c r="E23" s="11" t="s">
        <v>74</v>
      </c>
      <c r="F23" s="15"/>
      <c r="G23" s="13">
        <f>G24</f>
        <v>49.6</v>
      </c>
      <c r="H23" s="13">
        <f t="shared" ref="H23:I23" si="7">H24</f>
        <v>0</v>
      </c>
      <c r="I23" s="13">
        <f t="shared" si="7"/>
        <v>0</v>
      </c>
    </row>
    <row r="24" spans="2:9" ht="30" customHeight="1" x14ac:dyDescent="0.25">
      <c r="B24" s="14" t="s">
        <v>19</v>
      </c>
      <c r="C24" s="12" t="s">
        <v>95</v>
      </c>
      <c r="D24" s="11" t="s">
        <v>4</v>
      </c>
      <c r="E24" s="11" t="s">
        <v>74</v>
      </c>
      <c r="F24" s="12">
        <v>240</v>
      </c>
      <c r="G24" s="13">
        <v>49.6</v>
      </c>
      <c r="H24" s="13">
        <v>0</v>
      </c>
      <c r="I24" s="13">
        <v>0</v>
      </c>
    </row>
    <row r="25" spans="2:9" ht="30" customHeight="1" x14ac:dyDescent="0.25">
      <c r="B25" s="14" t="s">
        <v>94</v>
      </c>
      <c r="C25" s="12" t="s">
        <v>95</v>
      </c>
      <c r="D25" s="11" t="s">
        <v>4</v>
      </c>
      <c r="E25" s="11" t="s">
        <v>75</v>
      </c>
      <c r="F25" s="12"/>
      <c r="G25" s="13">
        <f>G26</f>
        <v>151</v>
      </c>
      <c r="H25" s="13">
        <f t="shared" ref="H25:I25" si="8">H26</f>
        <v>0</v>
      </c>
      <c r="I25" s="13">
        <f t="shared" si="8"/>
        <v>0</v>
      </c>
    </row>
    <row r="26" spans="2:9" ht="30" customHeight="1" x14ac:dyDescent="0.25">
      <c r="B26" s="14" t="s">
        <v>19</v>
      </c>
      <c r="C26" s="12" t="s">
        <v>95</v>
      </c>
      <c r="D26" s="11" t="s">
        <v>4</v>
      </c>
      <c r="E26" s="11" t="s">
        <v>75</v>
      </c>
      <c r="F26" s="12">
        <v>240</v>
      </c>
      <c r="G26" s="13">
        <v>151</v>
      </c>
      <c r="H26" s="13">
        <v>0</v>
      </c>
      <c r="I26" s="13">
        <v>0</v>
      </c>
    </row>
    <row r="27" spans="2:9" x14ac:dyDescent="0.25">
      <c r="B27" s="14" t="s">
        <v>52</v>
      </c>
      <c r="C27" s="12" t="s">
        <v>53</v>
      </c>
      <c r="D27" s="11" t="s">
        <v>4</v>
      </c>
      <c r="E27" s="11" t="s">
        <v>75</v>
      </c>
      <c r="F27" s="12"/>
      <c r="G27" s="13">
        <f>G28</f>
        <v>589.5</v>
      </c>
      <c r="H27" s="13">
        <f t="shared" ref="H27:I27" si="9">H28</f>
        <v>116.1</v>
      </c>
      <c r="I27" s="13">
        <f t="shared" si="9"/>
        <v>111.1</v>
      </c>
    </row>
    <row r="28" spans="2:9" ht="30" customHeight="1" x14ac:dyDescent="0.25">
      <c r="B28" s="14" t="s">
        <v>19</v>
      </c>
      <c r="C28" s="12" t="s">
        <v>53</v>
      </c>
      <c r="D28" s="11" t="s">
        <v>4</v>
      </c>
      <c r="E28" s="11" t="s">
        <v>75</v>
      </c>
      <c r="F28" s="12">
        <v>240</v>
      </c>
      <c r="G28" s="13">
        <v>589.5</v>
      </c>
      <c r="H28" s="13">
        <v>116.1</v>
      </c>
      <c r="I28" s="13">
        <v>111.1</v>
      </c>
    </row>
    <row r="29" spans="2:9" ht="48.75" customHeight="1" x14ac:dyDescent="0.25">
      <c r="B29" s="14" t="s">
        <v>50</v>
      </c>
      <c r="C29" s="12" t="s">
        <v>51</v>
      </c>
      <c r="D29" s="11" t="s">
        <v>4</v>
      </c>
      <c r="E29" s="11" t="s">
        <v>75</v>
      </c>
      <c r="F29" s="12"/>
      <c r="G29" s="13">
        <f>G30</f>
        <v>60</v>
      </c>
      <c r="H29" s="13">
        <f t="shared" ref="H29:I29" si="10">H30</f>
        <v>70</v>
      </c>
      <c r="I29" s="13">
        <f t="shared" si="10"/>
        <v>80</v>
      </c>
    </row>
    <row r="30" spans="2:9" ht="30" customHeight="1" x14ac:dyDescent="0.25">
      <c r="B30" s="14" t="s">
        <v>19</v>
      </c>
      <c r="C30" s="12" t="s">
        <v>51</v>
      </c>
      <c r="D30" s="11" t="s">
        <v>4</v>
      </c>
      <c r="E30" s="11" t="s">
        <v>75</v>
      </c>
      <c r="F30" s="12">
        <v>240</v>
      </c>
      <c r="G30" s="13">
        <v>60</v>
      </c>
      <c r="H30" s="13">
        <v>70</v>
      </c>
      <c r="I30" s="13">
        <v>80</v>
      </c>
    </row>
    <row r="31" spans="2:9" ht="15" customHeight="1" x14ac:dyDescent="0.25">
      <c r="B31" s="14" t="s">
        <v>54</v>
      </c>
      <c r="C31" s="12" t="s">
        <v>55</v>
      </c>
      <c r="D31" s="11" t="s">
        <v>4</v>
      </c>
      <c r="E31" s="11" t="s">
        <v>75</v>
      </c>
      <c r="F31" s="12"/>
      <c r="G31" s="13">
        <f>G32</f>
        <v>630.29999999999995</v>
      </c>
      <c r="H31" s="13">
        <f t="shared" ref="H31:I31" si="11">H32</f>
        <v>630.29999999999995</v>
      </c>
      <c r="I31" s="13">
        <f t="shared" si="11"/>
        <v>630.29999999999995</v>
      </c>
    </row>
    <row r="32" spans="2:9" ht="30" customHeight="1" x14ac:dyDescent="0.25">
      <c r="B32" s="14" t="s">
        <v>19</v>
      </c>
      <c r="C32" s="12" t="s">
        <v>55</v>
      </c>
      <c r="D32" s="11" t="s">
        <v>4</v>
      </c>
      <c r="E32" s="11" t="s">
        <v>75</v>
      </c>
      <c r="F32" s="12">
        <v>240</v>
      </c>
      <c r="G32" s="13">
        <v>630.29999999999995</v>
      </c>
      <c r="H32" s="13">
        <v>630.29999999999995</v>
      </c>
      <c r="I32" s="13">
        <v>630.29999999999995</v>
      </c>
    </row>
    <row r="33" spans="2:9" ht="30" x14ac:dyDescent="0.25">
      <c r="B33" s="14" t="s">
        <v>56</v>
      </c>
      <c r="C33" s="12" t="s">
        <v>57</v>
      </c>
      <c r="D33" s="11" t="s">
        <v>4</v>
      </c>
      <c r="E33" s="11" t="s">
        <v>75</v>
      </c>
      <c r="F33" s="12"/>
      <c r="G33" s="13">
        <f>G34</f>
        <v>59.4</v>
      </c>
      <c r="H33" s="13">
        <f t="shared" ref="H33:I33" si="12">H34</f>
        <v>0</v>
      </c>
      <c r="I33" s="13">
        <f t="shared" si="12"/>
        <v>0</v>
      </c>
    </row>
    <row r="34" spans="2:9" ht="30" customHeight="1" x14ac:dyDescent="0.25">
      <c r="B34" s="14" t="s">
        <v>19</v>
      </c>
      <c r="C34" s="12" t="s">
        <v>57</v>
      </c>
      <c r="D34" s="11" t="s">
        <v>4</v>
      </c>
      <c r="E34" s="11" t="s">
        <v>75</v>
      </c>
      <c r="F34" s="12">
        <v>240</v>
      </c>
      <c r="G34" s="13">
        <v>59.4</v>
      </c>
      <c r="H34" s="13">
        <v>0</v>
      </c>
      <c r="I34" s="13">
        <v>0</v>
      </c>
    </row>
    <row r="35" spans="2:9" ht="45" x14ac:dyDescent="0.25">
      <c r="B35" s="16" t="s">
        <v>33</v>
      </c>
      <c r="C35" s="15" t="s">
        <v>34</v>
      </c>
      <c r="D35" s="15"/>
      <c r="E35" s="15"/>
      <c r="F35" s="12"/>
      <c r="G35" s="17">
        <f>G36+G38+G40</f>
        <v>3270.8999999999996</v>
      </c>
      <c r="H35" s="17">
        <f t="shared" ref="H35:I35" si="13">H36+H38+H40</f>
        <v>2537.3000000000002</v>
      </c>
      <c r="I35" s="17">
        <f t="shared" si="13"/>
        <v>2687.3</v>
      </c>
    </row>
    <row r="36" spans="2:9" ht="90" x14ac:dyDescent="0.25">
      <c r="B36" s="14" t="s">
        <v>35</v>
      </c>
      <c r="C36" s="12" t="s">
        <v>36</v>
      </c>
      <c r="D36" s="11" t="s">
        <v>76</v>
      </c>
      <c r="E36" s="11" t="s">
        <v>77</v>
      </c>
      <c r="F36" s="12"/>
      <c r="G36" s="13">
        <f>G37</f>
        <v>1938.5</v>
      </c>
      <c r="H36" s="13">
        <f t="shared" ref="H36:I36" si="14">H37</f>
        <v>1680.5</v>
      </c>
      <c r="I36" s="13">
        <f t="shared" si="14"/>
        <v>1680.5</v>
      </c>
    </row>
    <row r="37" spans="2:9" ht="30" customHeight="1" x14ac:dyDescent="0.25">
      <c r="B37" s="14" t="s">
        <v>19</v>
      </c>
      <c r="C37" s="12" t="s">
        <v>36</v>
      </c>
      <c r="D37" s="11" t="s">
        <v>76</v>
      </c>
      <c r="E37" s="11" t="s">
        <v>77</v>
      </c>
      <c r="F37" s="12">
        <v>240</v>
      </c>
      <c r="G37" s="13">
        <v>1938.5</v>
      </c>
      <c r="H37" s="13">
        <v>1680.5</v>
      </c>
      <c r="I37" s="13">
        <v>1680.5</v>
      </c>
    </row>
    <row r="38" spans="2:9" ht="105" x14ac:dyDescent="0.25">
      <c r="B38" s="14" t="s">
        <v>37</v>
      </c>
      <c r="C38" s="12" t="s">
        <v>38</v>
      </c>
      <c r="D38" s="11" t="s">
        <v>76</v>
      </c>
      <c r="E38" s="11" t="s">
        <v>77</v>
      </c>
      <c r="F38" s="12"/>
      <c r="G38" s="13">
        <f>G39</f>
        <v>457.1</v>
      </c>
      <c r="H38" s="13">
        <f t="shared" ref="H38:I38" si="15">H39</f>
        <v>856.8</v>
      </c>
      <c r="I38" s="13">
        <f t="shared" si="15"/>
        <v>1006.8</v>
      </c>
    </row>
    <row r="39" spans="2:9" ht="30" customHeight="1" x14ac:dyDescent="0.25">
      <c r="B39" s="14" t="s">
        <v>19</v>
      </c>
      <c r="C39" s="12" t="s">
        <v>38</v>
      </c>
      <c r="D39" s="11" t="s">
        <v>76</v>
      </c>
      <c r="E39" s="11" t="s">
        <v>77</v>
      </c>
      <c r="F39" s="12">
        <v>240</v>
      </c>
      <c r="G39" s="13">
        <v>457.1</v>
      </c>
      <c r="H39" s="13">
        <v>856.8</v>
      </c>
      <c r="I39" s="13">
        <v>1006.8</v>
      </c>
    </row>
    <row r="40" spans="2:9" ht="105" x14ac:dyDescent="0.25">
      <c r="B40" s="14" t="s">
        <v>69</v>
      </c>
      <c r="C40" s="12" t="s">
        <v>39</v>
      </c>
      <c r="D40" s="11" t="s">
        <v>76</v>
      </c>
      <c r="E40" s="11" t="s">
        <v>77</v>
      </c>
      <c r="F40" s="12"/>
      <c r="G40" s="13">
        <f>G41</f>
        <v>875.3</v>
      </c>
      <c r="H40" s="13">
        <f t="shared" ref="H40:I40" si="16">H41</f>
        <v>0</v>
      </c>
      <c r="I40" s="13">
        <f t="shared" si="16"/>
        <v>0</v>
      </c>
    </row>
    <row r="41" spans="2:9" ht="30" customHeight="1" x14ac:dyDescent="0.25">
      <c r="B41" s="14" t="s">
        <v>19</v>
      </c>
      <c r="C41" s="12" t="s">
        <v>39</v>
      </c>
      <c r="D41" s="11" t="s">
        <v>76</v>
      </c>
      <c r="E41" s="11" t="s">
        <v>77</v>
      </c>
      <c r="F41" s="12">
        <v>240</v>
      </c>
      <c r="G41" s="13">
        <v>875.3</v>
      </c>
      <c r="H41" s="13">
        <v>0</v>
      </c>
      <c r="I41" s="13">
        <v>0</v>
      </c>
    </row>
    <row r="42" spans="2:9" ht="60" x14ac:dyDescent="0.25">
      <c r="B42" s="16" t="s">
        <v>70</v>
      </c>
      <c r="C42" s="15" t="s">
        <v>31</v>
      </c>
      <c r="D42" s="15"/>
      <c r="E42" s="15"/>
      <c r="F42" s="15"/>
      <c r="G42" s="17">
        <f>G43</f>
        <v>405.8</v>
      </c>
      <c r="H42" s="17">
        <f t="shared" ref="H42:I42" si="17">H43</f>
        <v>100</v>
      </c>
      <c r="I42" s="17">
        <f t="shared" si="17"/>
        <v>100</v>
      </c>
    </row>
    <row r="43" spans="2:9" ht="30" customHeight="1" x14ac:dyDescent="0.25">
      <c r="B43" s="14" t="s">
        <v>93</v>
      </c>
      <c r="C43" s="12" t="s">
        <v>32</v>
      </c>
      <c r="D43" s="11" t="s">
        <v>75</v>
      </c>
      <c r="E43" s="11">
        <v>10</v>
      </c>
      <c r="F43" s="7"/>
      <c r="G43" s="13">
        <f>G44</f>
        <v>405.8</v>
      </c>
      <c r="H43" s="13">
        <f t="shared" ref="H43:I43" si="18">H44</f>
        <v>100</v>
      </c>
      <c r="I43" s="13">
        <f t="shared" si="18"/>
        <v>100</v>
      </c>
    </row>
    <row r="44" spans="2:9" ht="30" customHeight="1" x14ac:dyDescent="0.25">
      <c r="B44" s="14" t="s">
        <v>19</v>
      </c>
      <c r="C44" s="12" t="s">
        <v>32</v>
      </c>
      <c r="D44" s="11" t="s">
        <v>75</v>
      </c>
      <c r="E44" s="11">
        <v>10</v>
      </c>
      <c r="F44" s="12">
        <v>240</v>
      </c>
      <c r="G44" s="13">
        <v>405.8</v>
      </c>
      <c r="H44" s="13">
        <v>100</v>
      </c>
      <c r="I44" s="13">
        <v>100</v>
      </c>
    </row>
    <row r="45" spans="2:9" ht="45" x14ac:dyDescent="0.25">
      <c r="B45" s="16" t="s">
        <v>59</v>
      </c>
      <c r="C45" s="15" t="s">
        <v>60</v>
      </c>
      <c r="D45" s="15"/>
      <c r="E45" s="15"/>
      <c r="F45" s="15"/>
      <c r="G45" s="17">
        <f>G46+G48</f>
        <v>13.6</v>
      </c>
      <c r="H45" s="17">
        <f t="shared" ref="H45:I45" si="19">H46+H48</f>
        <v>20</v>
      </c>
      <c r="I45" s="17">
        <f t="shared" si="19"/>
        <v>20</v>
      </c>
    </row>
    <row r="46" spans="2:9" ht="60" x14ac:dyDescent="0.25">
      <c r="B46" s="14" t="s">
        <v>61</v>
      </c>
      <c r="C46" s="12" t="s">
        <v>62</v>
      </c>
      <c r="D46" s="11" t="s">
        <v>78</v>
      </c>
      <c r="E46" s="11" t="s">
        <v>78</v>
      </c>
      <c r="F46" s="12"/>
      <c r="G46" s="13">
        <f>G47</f>
        <v>0</v>
      </c>
      <c r="H46" s="13">
        <f t="shared" ref="H46:I46" si="20">H47</f>
        <v>10</v>
      </c>
      <c r="I46" s="13">
        <f t="shared" si="20"/>
        <v>10</v>
      </c>
    </row>
    <row r="47" spans="2:9" ht="30" customHeight="1" x14ac:dyDescent="0.25">
      <c r="B47" s="14" t="s">
        <v>19</v>
      </c>
      <c r="C47" s="12" t="s">
        <v>62</v>
      </c>
      <c r="D47" s="11" t="s">
        <v>78</v>
      </c>
      <c r="E47" s="11" t="s">
        <v>78</v>
      </c>
      <c r="F47" s="12">
        <v>240</v>
      </c>
      <c r="G47" s="13">
        <v>0</v>
      </c>
      <c r="H47" s="13">
        <v>10</v>
      </c>
      <c r="I47" s="13">
        <v>10</v>
      </c>
    </row>
    <row r="48" spans="2:9" ht="79.5" customHeight="1" x14ac:dyDescent="0.25">
      <c r="B48" s="14" t="s">
        <v>71</v>
      </c>
      <c r="C48" s="12" t="s">
        <v>65</v>
      </c>
      <c r="D48" s="11">
        <v>11</v>
      </c>
      <c r="E48" s="11" t="s">
        <v>74</v>
      </c>
      <c r="F48" s="12"/>
      <c r="G48" s="13">
        <f>G49</f>
        <v>13.6</v>
      </c>
      <c r="H48" s="13">
        <f t="shared" ref="H48:I48" si="21">H49</f>
        <v>10</v>
      </c>
      <c r="I48" s="13">
        <f t="shared" si="21"/>
        <v>10</v>
      </c>
    </row>
    <row r="49" spans="2:9" ht="30" customHeight="1" x14ac:dyDescent="0.25">
      <c r="B49" s="14" t="s">
        <v>44</v>
      </c>
      <c r="C49" s="12" t="s">
        <v>65</v>
      </c>
      <c r="D49" s="11">
        <v>11</v>
      </c>
      <c r="E49" s="11" t="s">
        <v>74</v>
      </c>
      <c r="F49" s="12">
        <v>240</v>
      </c>
      <c r="G49" s="13">
        <v>13.6</v>
      </c>
      <c r="H49" s="13">
        <v>10</v>
      </c>
      <c r="I49" s="13">
        <v>10</v>
      </c>
    </row>
    <row r="50" spans="2:9" ht="45" x14ac:dyDescent="0.25">
      <c r="B50" s="16" t="s">
        <v>40</v>
      </c>
      <c r="C50" s="15" t="s">
        <v>41</v>
      </c>
      <c r="D50" s="15"/>
      <c r="E50" s="15"/>
      <c r="F50" s="15"/>
      <c r="G50" s="17">
        <f>G51+G53+G55+G59+G57</f>
        <v>404.90000000000003</v>
      </c>
      <c r="H50" s="17">
        <f t="shared" ref="H50:I50" si="22">H51+H53+H55+H59+H57</f>
        <v>1</v>
      </c>
      <c r="I50" s="17">
        <f t="shared" si="22"/>
        <v>1</v>
      </c>
    </row>
    <row r="51" spans="2:9" ht="45" customHeight="1" x14ac:dyDescent="0.25">
      <c r="B51" s="14" t="s">
        <v>91</v>
      </c>
      <c r="C51" s="12" t="s">
        <v>96</v>
      </c>
      <c r="D51" s="11" t="s">
        <v>76</v>
      </c>
      <c r="E51" s="11" t="s">
        <v>79</v>
      </c>
      <c r="F51" s="12"/>
      <c r="G51" s="13">
        <f>G52</f>
        <v>18.8</v>
      </c>
      <c r="H51" s="13">
        <f t="shared" ref="H51:I51" si="23">H52</f>
        <v>0</v>
      </c>
      <c r="I51" s="13">
        <f t="shared" si="23"/>
        <v>0</v>
      </c>
    </row>
    <row r="52" spans="2:9" ht="30" customHeight="1" x14ac:dyDescent="0.25">
      <c r="B52" s="14" t="s">
        <v>19</v>
      </c>
      <c r="C52" s="12" t="s">
        <v>96</v>
      </c>
      <c r="D52" s="11" t="s">
        <v>76</v>
      </c>
      <c r="E52" s="11" t="s">
        <v>79</v>
      </c>
      <c r="F52" s="12">
        <v>240</v>
      </c>
      <c r="G52" s="13">
        <v>18.8</v>
      </c>
      <c r="H52" s="13">
        <v>0</v>
      </c>
      <c r="I52" s="13">
        <v>0</v>
      </c>
    </row>
    <row r="53" spans="2:9" ht="45" customHeight="1" x14ac:dyDescent="0.25">
      <c r="B53" s="14" t="s">
        <v>90</v>
      </c>
      <c r="C53" s="12" t="s">
        <v>97</v>
      </c>
      <c r="D53" s="11" t="s">
        <v>76</v>
      </c>
      <c r="E53" s="11" t="s">
        <v>79</v>
      </c>
      <c r="F53" s="12"/>
      <c r="G53" s="13">
        <f>G54</f>
        <v>89.5</v>
      </c>
      <c r="H53" s="13">
        <f t="shared" ref="H53:I53" si="24">H54</f>
        <v>0</v>
      </c>
      <c r="I53" s="13">
        <f t="shared" si="24"/>
        <v>0</v>
      </c>
    </row>
    <row r="54" spans="2:9" ht="30" customHeight="1" x14ac:dyDescent="0.25">
      <c r="B54" s="14" t="s">
        <v>19</v>
      </c>
      <c r="C54" s="12" t="s">
        <v>97</v>
      </c>
      <c r="D54" s="11" t="s">
        <v>76</v>
      </c>
      <c r="E54" s="11" t="s">
        <v>79</v>
      </c>
      <c r="F54" s="12">
        <v>240</v>
      </c>
      <c r="G54" s="13">
        <v>89.5</v>
      </c>
      <c r="H54" s="13">
        <v>0</v>
      </c>
      <c r="I54" s="13">
        <v>0</v>
      </c>
    </row>
    <row r="55" spans="2:9" ht="30" customHeight="1" x14ac:dyDescent="0.25">
      <c r="B55" s="14" t="s">
        <v>84</v>
      </c>
      <c r="C55" s="12" t="s">
        <v>85</v>
      </c>
      <c r="D55" s="11" t="s">
        <v>76</v>
      </c>
      <c r="E55" s="11" t="s">
        <v>79</v>
      </c>
      <c r="F55" s="12"/>
      <c r="G55" s="13">
        <f>G56</f>
        <v>210</v>
      </c>
      <c r="H55" s="13">
        <f t="shared" ref="H55:I55" si="25">H56</f>
        <v>0</v>
      </c>
      <c r="I55" s="13">
        <f t="shared" si="25"/>
        <v>0</v>
      </c>
    </row>
    <row r="56" spans="2:9" ht="30" customHeight="1" x14ac:dyDescent="0.25">
      <c r="B56" s="14" t="s">
        <v>19</v>
      </c>
      <c r="C56" s="12" t="s">
        <v>85</v>
      </c>
      <c r="D56" s="11" t="s">
        <v>76</v>
      </c>
      <c r="E56" s="11" t="s">
        <v>79</v>
      </c>
      <c r="F56" s="12">
        <v>240</v>
      </c>
      <c r="G56" s="13">
        <v>210</v>
      </c>
      <c r="H56" s="13">
        <v>0</v>
      </c>
      <c r="I56" s="13">
        <v>0</v>
      </c>
    </row>
    <row r="57" spans="2:9" ht="30" customHeight="1" x14ac:dyDescent="0.25">
      <c r="B57" s="14" t="s">
        <v>42</v>
      </c>
      <c r="C57" s="12" t="s">
        <v>43</v>
      </c>
      <c r="D57" s="11" t="s">
        <v>3</v>
      </c>
      <c r="E57" s="11" t="s">
        <v>103</v>
      </c>
      <c r="F57" s="12"/>
      <c r="G57" s="13">
        <f>G58</f>
        <v>2.6</v>
      </c>
      <c r="H57" s="13">
        <f t="shared" ref="H57:I57" si="26">H58</f>
        <v>0</v>
      </c>
      <c r="I57" s="13">
        <f t="shared" si="26"/>
        <v>0</v>
      </c>
    </row>
    <row r="58" spans="2:9" ht="30" customHeight="1" x14ac:dyDescent="0.25">
      <c r="B58" s="14" t="s">
        <v>44</v>
      </c>
      <c r="C58" s="12" t="s">
        <v>43</v>
      </c>
      <c r="D58" s="11" t="s">
        <v>3</v>
      </c>
      <c r="E58" s="11" t="s">
        <v>103</v>
      </c>
      <c r="F58" s="12">
        <v>240</v>
      </c>
      <c r="G58" s="13">
        <v>2.6</v>
      </c>
      <c r="H58" s="13">
        <v>0</v>
      </c>
      <c r="I58" s="13">
        <v>0</v>
      </c>
    </row>
    <row r="59" spans="2:9" ht="30" x14ac:dyDescent="0.25">
      <c r="B59" s="14" t="s">
        <v>42</v>
      </c>
      <c r="C59" s="12" t="s">
        <v>43</v>
      </c>
      <c r="D59" s="11" t="s">
        <v>76</v>
      </c>
      <c r="E59" s="11">
        <v>12</v>
      </c>
      <c r="F59" s="12"/>
      <c r="G59" s="13">
        <f>G60</f>
        <v>84</v>
      </c>
      <c r="H59" s="13">
        <f t="shared" ref="H59:I59" si="27">H60</f>
        <v>1</v>
      </c>
      <c r="I59" s="13">
        <f t="shared" si="27"/>
        <v>1</v>
      </c>
    </row>
    <row r="60" spans="2:9" ht="30" customHeight="1" x14ac:dyDescent="0.25">
      <c r="B60" s="14" t="s">
        <v>44</v>
      </c>
      <c r="C60" s="12" t="s">
        <v>43</v>
      </c>
      <c r="D60" s="11" t="s">
        <v>76</v>
      </c>
      <c r="E60" s="11">
        <v>12</v>
      </c>
      <c r="F60" s="12">
        <v>240</v>
      </c>
      <c r="G60" s="13">
        <v>84</v>
      </c>
      <c r="H60" s="13">
        <v>1</v>
      </c>
      <c r="I60" s="13">
        <v>1</v>
      </c>
    </row>
    <row r="61" spans="2:9" ht="48" customHeight="1" x14ac:dyDescent="0.25">
      <c r="B61" s="16" t="s">
        <v>12</v>
      </c>
      <c r="C61" s="15" t="s">
        <v>13</v>
      </c>
      <c r="D61" s="15"/>
      <c r="E61" s="15"/>
      <c r="F61" s="15"/>
      <c r="G61" s="17">
        <f>G62+G64+G69+G71+G73+G75+G77+G79+G82</f>
        <v>4763.2</v>
      </c>
      <c r="H61" s="17">
        <f t="shared" ref="H61:I61" si="28">H62+H64+H69+H71+H73+H75+H77+H79+H82</f>
        <v>4371.1000000000004</v>
      </c>
      <c r="I61" s="17">
        <f t="shared" si="28"/>
        <v>4373.5000000000009</v>
      </c>
    </row>
    <row r="62" spans="2:9" ht="30" x14ac:dyDescent="0.25">
      <c r="B62" s="14" t="s">
        <v>14</v>
      </c>
      <c r="C62" s="12" t="s">
        <v>15</v>
      </c>
      <c r="D62" s="11" t="s">
        <v>3</v>
      </c>
      <c r="E62" s="11" t="s">
        <v>74</v>
      </c>
      <c r="F62" s="12"/>
      <c r="G62" s="13">
        <f>G63</f>
        <v>885.1</v>
      </c>
      <c r="H62" s="13">
        <f t="shared" ref="H62:I62" si="29">H63</f>
        <v>935.4</v>
      </c>
      <c r="I62" s="13">
        <f t="shared" si="29"/>
        <v>935.4</v>
      </c>
    </row>
    <row r="63" spans="2:9" ht="30" x14ac:dyDescent="0.25">
      <c r="B63" s="14" t="s">
        <v>16</v>
      </c>
      <c r="C63" s="12" t="s">
        <v>15</v>
      </c>
      <c r="D63" s="11" t="s">
        <v>3</v>
      </c>
      <c r="E63" s="11" t="s">
        <v>74</v>
      </c>
      <c r="F63" s="12">
        <v>120</v>
      </c>
      <c r="G63" s="13">
        <v>885.1</v>
      </c>
      <c r="H63" s="13">
        <v>935.4</v>
      </c>
      <c r="I63" s="13">
        <v>935.4</v>
      </c>
    </row>
    <row r="64" spans="2:9" ht="30" x14ac:dyDescent="0.25">
      <c r="B64" s="14" t="s">
        <v>17</v>
      </c>
      <c r="C64" s="12" t="s">
        <v>18</v>
      </c>
      <c r="D64" s="11" t="s">
        <v>3</v>
      </c>
      <c r="E64" s="11" t="s">
        <v>76</v>
      </c>
      <c r="F64" s="12"/>
      <c r="G64" s="13">
        <f>G65+G66+G67+G68</f>
        <v>3112.8999999999996</v>
      </c>
      <c r="H64" s="13">
        <f t="shared" ref="H64:I64" si="30">H65+H66+H67+H68</f>
        <v>2675</v>
      </c>
      <c r="I64" s="13">
        <f t="shared" si="30"/>
        <v>2675</v>
      </c>
    </row>
    <row r="65" spans="2:9" ht="30" x14ac:dyDescent="0.25">
      <c r="B65" s="14" t="s">
        <v>16</v>
      </c>
      <c r="C65" s="12" t="s">
        <v>18</v>
      </c>
      <c r="D65" s="11" t="s">
        <v>3</v>
      </c>
      <c r="E65" s="11" t="s">
        <v>76</v>
      </c>
      <c r="F65" s="12">
        <v>120</v>
      </c>
      <c r="G65" s="13">
        <v>2055.1999999999998</v>
      </c>
      <c r="H65" s="13">
        <v>1953.4</v>
      </c>
      <c r="I65" s="13">
        <v>1953.4</v>
      </c>
    </row>
    <row r="66" spans="2:9" ht="30" customHeight="1" x14ac:dyDescent="0.25">
      <c r="B66" s="14" t="s">
        <v>19</v>
      </c>
      <c r="C66" s="12" t="s">
        <v>18</v>
      </c>
      <c r="D66" s="11" t="s">
        <v>3</v>
      </c>
      <c r="E66" s="11" t="s">
        <v>76</v>
      </c>
      <c r="F66" s="12">
        <v>240</v>
      </c>
      <c r="G66" s="13">
        <v>1029.2</v>
      </c>
      <c r="H66" s="13">
        <v>695.6</v>
      </c>
      <c r="I66" s="13">
        <v>695.6</v>
      </c>
    </row>
    <row r="67" spans="2:9" ht="15" customHeight="1" x14ac:dyDescent="0.25">
      <c r="B67" s="14" t="s">
        <v>86</v>
      </c>
      <c r="C67" s="12" t="s">
        <v>18</v>
      </c>
      <c r="D67" s="11" t="s">
        <v>3</v>
      </c>
      <c r="E67" s="11" t="s">
        <v>76</v>
      </c>
      <c r="F67" s="12">
        <v>850</v>
      </c>
      <c r="G67" s="13">
        <v>27.6</v>
      </c>
      <c r="H67" s="13">
        <v>26</v>
      </c>
      <c r="I67" s="13">
        <v>26</v>
      </c>
    </row>
    <row r="68" spans="2:9" ht="15" customHeight="1" x14ac:dyDescent="0.25">
      <c r="B68" s="14" t="s">
        <v>102</v>
      </c>
      <c r="C68" s="12" t="s">
        <v>18</v>
      </c>
      <c r="D68" s="11" t="s">
        <v>3</v>
      </c>
      <c r="E68" s="11" t="s">
        <v>76</v>
      </c>
      <c r="F68" s="12">
        <v>830</v>
      </c>
      <c r="G68" s="13">
        <v>0.9</v>
      </c>
      <c r="H68" s="13">
        <v>0</v>
      </c>
      <c r="I68" s="13">
        <v>0</v>
      </c>
    </row>
    <row r="69" spans="2:9" ht="120" x14ac:dyDescent="0.25">
      <c r="B69" s="14" t="s">
        <v>20</v>
      </c>
      <c r="C69" s="12" t="s">
        <v>21</v>
      </c>
      <c r="D69" s="11" t="s">
        <v>3</v>
      </c>
      <c r="E69" s="11" t="s">
        <v>76</v>
      </c>
      <c r="F69" s="12"/>
      <c r="G69" s="13">
        <f>G70</f>
        <v>2</v>
      </c>
      <c r="H69" s="13">
        <f t="shared" ref="H69:I69" si="31">H70</f>
        <v>2</v>
      </c>
      <c r="I69" s="13">
        <f t="shared" si="31"/>
        <v>2</v>
      </c>
    </row>
    <row r="70" spans="2:9" ht="30" customHeight="1" x14ac:dyDescent="0.25">
      <c r="B70" s="14" t="s">
        <v>19</v>
      </c>
      <c r="C70" s="12" t="s">
        <v>21</v>
      </c>
      <c r="D70" s="11" t="s">
        <v>3</v>
      </c>
      <c r="E70" s="11" t="s">
        <v>76</v>
      </c>
      <c r="F70" s="12">
        <v>240</v>
      </c>
      <c r="G70" s="13">
        <v>2</v>
      </c>
      <c r="H70" s="13">
        <v>2</v>
      </c>
      <c r="I70" s="13">
        <v>2</v>
      </c>
    </row>
    <row r="71" spans="2:9" ht="75" x14ac:dyDescent="0.25">
      <c r="B71" s="14" t="s">
        <v>22</v>
      </c>
      <c r="C71" s="12" t="s">
        <v>23</v>
      </c>
      <c r="D71" s="11" t="s">
        <v>3</v>
      </c>
      <c r="E71" s="11">
        <v>13</v>
      </c>
      <c r="F71" s="12"/>
      <c r="G71" s="13">
        <f>G72</f>
        <v>26.2</v>
      </c>
      <c r="H71" s="13">
        <f t="shared" ref="H71:I71" si="32">H72</f>
        <v>28.3</v>
      </c>
      <c r="I71" s="13">
        <f t="shared" si="32"/>
        <v>25.8</v>
      </c>
    </row>
    <row r="72" spans="2:9" x14ac:dyDescent="0.25">
      <c r="B72" s="14" t="s">
        <v>24</v>
      </c>
      <c r="C72" s="12" t="s">
        <v>23</v>
      </c>
      <c r="D72" s="11" t="s">
        <v>3</v>
      </c>
      <c r="E72" s="11">
        <v>13</v>
      </c>
      <c r="F72" s="12">
        <v>540</v>
      </c>
      <c r="G72" s="13">
        <v>26.2</v>
      </c>
      <c r="H72" s="13">
        <v>28.3</v>
      </c>
      <c r="I72" s="13">
        <v>25.8</v>
      </c>
    </row>
    <row r="73" spans="2:9" ht="60" x14ac:dyDescent="0.25">
      <c r="B73" s="14" t="s">
        <v>87</v>
      </c>
      <c r="C73" s="12" t="s">
        <v>25</v>
      </c>
      <c r="D73" s="11" t="s">
        <v>3</v>
      </c>
      <c r="E73" s="11">
        <v>13</v>
      </c>
      <c r="F73" s="12"/>
      <c r="G73" s="13">
        <f>G74</f>
        <v>24.3</v>
      </c>
      <c r="H73" s="13">
        <f t="shared" ref="H73:I73" si="33">H74</f>
        <v>24.3</v>
      </c>
      <c r="I73" s="13">
        <f t="shared" si="33"/>
        <v>24.3</v>
      </c>
    </row>
    <row r="74" spans="2:9" x14ac:dyDescent="0.25">
      <c r="B74" s="14" t="s">
        <v>24</v>
      </c>
      <c r="C74" s="12" t="s">
        <v>25</v>
      </c>
      <c r="D74" s="11" t="s">
        <v>3</v>
      </c>
      <c r="E74" s="11">
        <v>13</v>
      </c>
      <c r="F74" s="12">
        <v>540</v>
      </c>
      <c r="G74" s="13">
        <v>24.3</v>
      </c>
      <c r="H74" s="13">
        <v>24.3</v>
      </c>
      <c r="I74" s="13">
        <v>24.3</v>
      </c>
    </row>
    <row r="75" spans="2:9" ht="62.25" customHeight="1" x14ac:dyDescent="0.25">
      <c r="B75" s="14" t="s">
        <v>88</v>
      </c>
      <c r="C75" s="12" t="s">
        <v>26</v>
      </c>
      <c r="D75" s="11" t="s">
        <v>3</v>
      </c>
      <c r="E75" s="11">
        <v>13</v>
      </c>
      <c r="F75" s="12"/>
      <c r="G75" s="13">
        <f>G76</f>
        <v>40</v>
      </c>
      <c r="H75" s="13">
        <f t="shared" ref="H75:I75" si="34">H76</f>
        <v>40</v>
      </c>
      <c r="I75" s="13">
        <f t="shared" si="34"/>
        <v>40</v>
      </c>
    </row>
    <row r="76" spans="2:9" x14ac:dyDescent="0.25">
      <c r="B76" s="14" t="s">
        <v>24</v>
      </c>
      <c r="C76" s="12" t="s">
        <v>26</v>
      </c>
      <c r="D76" s="11" t="s">
        <v>3</v>
      </c>
      <c r="E76" s="11">
        <v>13</v>
      </c>
      <c r="F76" s="12">
        <v>540</v>
      </c>
      <c r="G76" s="13">
        <v>40</v>
      </c>
      <c r="H76" s="13">
        <v>40</v>
      </c>
      <c r="I76" s="13">
        <v>40</v>
      </c>
    </row>
    <row r="77" spans="2:9" ht="90" x14ac:dyDescent="0.25">
      <c r="B77" s="14" t="s">
        <v>27</v>
      </c>
      <c r="C77" s="12" t="s">
        <v>28</v>
      </c>
      <c r="D77" s="11" t="s">
        <v>3</v>
      </c>
      <c r="E77" s="11">
        <v>13</v>
      </c>
      <c r="F77" s="12"/>
      <c r="G77" s="13">
        <f>G78</f>
        <v>269.39999999999998</v>
      </c>
      <c r="H77" s="13">
        <f t="shared" ref="H77:I77" si="35">H78</f>
        <v>269.39999999999998</v>
      </c>
      <c r="I77" s="13">
        <f t="shared" si="35"/>
        <v>269.39999999999998</v>
      </c>
    </row>
    <row r="78" spans="2:9" x14ac:dyDescent="0.25">
      <c r="B78" s="14" t="s">
        <v>24</v>
      </c>
      <c r="C78" s="12" t="s">
        <v>28</v>
      </c>
      <c r="D78" s="11" t="s">
        <v>3</v>
      </c>
      <c r="E78" s="11">
        <v>13</v>
      </c>
      <c r="F78" s="12">
        <v>540</v>
      </c>
      <c r="G78" s="13">
        <v>269.39999999999998</v>
      </c>
      <c r="H78" s="13">
        <v>269.39999999999998</v>
      </c>
      <c r="I78" s="13">
        <v>269.39999999999998</v>
      </c>
    </row>
    <row r="79" spans="2:9" ht="30" customHeight="1" x14ac:dyDescent="0.25">
      <c r="B79" s="14" t="s">
        <v>29</v>
      </c>
      <c r="C79" s="12" t="s">
        <v>30</v>
      </c>
      <c r="D79" s="11" t="s">
        <v>74</v>
      </c>
      <c r="E79" s="11" t="s">
        <v>75</v>
      </c>
      <c r="F79" s="12"/>
      <c r="G79" s="13">
        <f>G80+G81</f>
        <v>133</v>
      </c>
      <c r="H79" s="13">
        <f t="shared" ref="H79:I79" si="36">H80+H81</f>
        <v>138.9</v>
      </c>
      <c r="I79" s="13">
        <f t="shared" si="36"/>
        <v>143.80000000000001</v>
      </c>
    </row>
    <row r="80" spans="2:9" ht="30" x14ac:dyDescent="0.25">
      <c r="B80" s="14" t="s">
        <v>16</v>
      </c>
      <c r="C80" s="12" t="s">
        <v>30</v>
      </c>
      <c r="D80" s="11" t="s">
        <v>74</v>
      </c>
      <c r="E80" s="11" t="s">
        <v>75</v>
      </c>
      <c r="F80" s="12">
        <v>120</v>
      </c>
      <c r="G80" s="13">
        <v>110.8</v>
      </c>
      <c r="H80" s="13">
        <v>110.8</v>
      </c>
      <c r="I80" s="13">
        <v>110.8</v>
      </c>
    </row>
    <row r="81" spans="2:9" ht="30" customHeight="1" x14ac:dyDescent="0.25">
      <c r="B81" s="14" t="s">
        <v>19</v>
      </c>
      <c r="C81" s="12" t="s">
        <v>30</v>
      </c>
      <c r="D81" s="11" t="s">
        <v>74</v>
      </c>
      <c r="E81" s="11" t="s">
        <v>75</v>
      </c>
      <c r="F81" s="12">
        <v>240</v>
      </c>
      <c r="G81" s="13">
        <v>22.2</v>
      </c>
      <c r="H81" s="13">
        <v>28.1</v>
      </c>
      <c r="I81" s="13">
        <v>33</v>
      </c>
    </row>
    <row r="82" spans="2:9" ht="45" x14ac:dyDescent="0.25">
      <c r="B82" s="14" t="s">
        <v>63</v>
      </c>
      <c r="C82" s="12" t="s">
        <v>64</v>
      </c>
      <c r="D82" s="11">
        <v>10</v>
      </c>
      <c r="E82" s="11" t="s">
        <v>3</v>
      </c>
      <c r="F82" s="12"/>
      <c r="G82" s="13">
        <f>G83</f>
        <v>270.3</v>
      </c>
      <c r="H82" s="13">
        <f t="shared" ref="H82:I82" si="37">H83</f>
        <v>257.8</v>
      </c>
      <c r="I82" s="13">
        <f t="shared" si="37"/>
        <v>257.8</v>
      </c>
    </row>
    <row r="83" spans="2:9" ht="30" x14ac:dyDescent="0.25">
      <c r="B83" s="14" t="s">
        <v>89</v>
      </c>
      <c r="C83" s="12" t="s">
        <v>64</v>
      </c>
      <c r="D83" s="11">
        <v>10</v>
      </c>
      <c r="E83" s="11" t="s">
        <v>3</v>
      </c>
      <c r="F83" s="12">
        <v>310</v>
      </c>
      <c r="G83" s="13">
        <v>270.3</v>
      </c>
      <c r="H83" s="13">
        <v>257.8</v>
      </c>
      <c r="I83" s="13">
        <v>257.8</v>
      </c>
    </row>
    <row r="84" spans="2:9" ht="30" x14ac:dyDescent="0.25">
      <c r="B84" s="16" t="s">
        <v>80</v>
      </c>
      <c r="C84" s="15" t="s">
        <v>81</v>
      </c>
      <c r="D84" s="11"/>
      <c r="E84" s="11"/>
      <c r="F84" s="12"/>
      <c r="G84" s="17">
        <f>G85+G87</f>
        <v>910</v>
      </c>
      <c r="H84" s="17">
        <f t="shared" ref="H84:I84" si="38">H85+H87</f>
        <v>0</v>
      </c>
      <c r="I84" s="17">
        <f t="shared" si="38"/>
        <v>0</v>
      </c>
    </row>
    <row r="85" spans="2:9" ht="15" customHeight="1" x14ac:dyDescent="0.25">
      <c r="B85" s="14" t="s">
        <v>83</v>
      </c>
      <c r="C85" s="12" t="s">
        <v>82</v>
      </c>
      <c r="D85" s="11" t="s">
        <v>4</v>
      </c>
      <c r="E85" s="11" t="s">
        <v>74</v>
      </c>
      <c r="F85" s="12"/>
      <c r="G85" s="13">
        <f>G86</f>
        <v>160</v>
      </c>
      <c r="H85" s="13">
        <f t="shared" ref="H85:I85" si="39">H86</f>
        <v>0</v>
      </c>
      <c r="I85" s="13">
        <f t="shared" si="39"/>
        <v>0</v>
      </c>
    </row>
    <row r="86" spans="2:9" ht="30" customHeight="1" x14ac:dyDescent="0.25">
      <c r="B86" s="14" t="s">
        <v>19</v>
      </c>
      <c r="C86" s="12" t="s">
        <v>82</v>
      </c>
      <c r="D86" s="11" t="s">
        <v>4</v>
      </c>
      <c r="E86" s="11" t="s">
        <v>74</v>
      </c>
      <c r="F86" s="12">
        <v>240</v>
      </c>
      <c r="G86" s="13">
        <v>160</v>
      </c>
      <c r="H86" s="13">
        <v>0</v>
      </c>
      <c r="I86" s="13">
        <v>0</v>
      </c>
    </row>
    <row r="87" spans="2:9" ht="15" customHeight="1" x14ac:dyDescent="0.25">
      <c r="B87" s="14" t="s">
        <v>83</v>
      </c>
      <c r="C87" s="12" t="s">
        <v>82</v>
      </c>
      <c r="D87" s="11" t="s">
        <v>4</v>
      </c>
      <c r="E87" s="11" t="s">
        <v>75</v>
      </c>
      <c r="F87" s="12"/>
      <c r="G87" s="13">
        <f>G88</f>
        <v>750</v>
      </c>
      <c r="H87" s="13">
        <f>H88</f>
        <v>0</v>
      </c>
      <c r="I87" s="13">
        <f>I88</f>
        <v>0</v>
      </c>
    </row>
    <row r="88" spans="2:9" ht="30" customHeight="1" x14ac:dyDescent="0.25">
      <c r="B88" s="14" t="s">
        <v>19</v>
      </c>
      <c r="C88" s="12" t="s">
        <v>82</v>
      </c>
      <c r="D88" s="11" t="s">
        <v>4</v>
      </c>
      <c r="E88" s="11" t="s">
        <v>75</v>
      </c>
      <c r="F88" s="12">
        <v>240</v>
      </c>
      <c r="G88" s="13">
        <v>750</v>
      </c>
      <c r="H88" s="13">
        <v>0</v>
      </c>
      <c r="I88" s="13">
        <v>0</v>
      </c>
    </row>
    <row r="89" spans="2:9" x14ac:dyDescent="0.25">
      <c r="B89" s="4" t="s">
        <v>72</v>
      </c>
      <c r="C89" s="6"/>
      <c r="D89" s="6"/>
      <c r="E89" s="6"/>
      <c r="F89" s="6"/>
      <c r="G89" s="8">
        <f>G13+G20+G35+G42+G45+G50+G61+G84</f>
        <v>12094.4</v>
      </c>
      <c r="H89" s="8">
        <f>H13+H20+H35+H42+H45+H50+H61+H84</f>
        <v>8025.6</v>
      </c>
      <c r="I89" s="8">
        <f>I13+I20+I35+I42+I45+I50+I61+I84</f>
        <v>8093.0000000000009</v>
      </c>
    </row>
    <row r="90" spans="2:9" ht="15.75" x14ac:dyDescent="0.25">
      <c r="I90" s="18" t="s">
        <v>101</v>
      </c>
    </row>
  </sheetData>
  <mergeCells count="9">
    <mergeCell ref="E1:I1"/>
    <mergeCell ref="G9:I9"/>
    <mergeCell ref="B5:I5"/>
    <mergeCell ref="E2:I2"/>
    <mergeCell ref="B9:B10"/>
    <mergeCell ref="C9:C10"/>
    <mergeCell ref="D9:D10"/>
    <mergeCell ref="E9:E10"/>
    <mergeCell ref="F9:F10"/>
  </mergeCells>
  <pageMargins left="0.7" right="0.7" top="0.75" bottom="0.75" header="0.3" footer="0.3"/>
  <pageSetup paperSize="9" scale="73" fitToHeight="0" orientation="portrait" r:id="rId1"/>
  <ignoredErrors>
    <ignoredError sqref="D14:E17 D27:E34 D36:E41 D43:D44 D46:E49 D59:D60 D62:E66 D85:E88 D55:E56 D69:E83 D23:E24 D21:E22 D51:E54 D18:E19 D67:E67 D68:E68 D57:E58 D25:E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ZverDVD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</dc:creator>
  <cp:lastModifiedBy>Zver</cp:lastModifiedBy>
  <cp:lastPrinted>2023-12-12T13:06:58Z</cp:lastPrinted>
  <dcterms:created xsi:type="dcterms:W3CDTF">2022-11-11T08:49:20Z</dcterms:created>
  <dcterms:modified xsi:type="dcterms:W3CDTF">2023-12-12T13:22:12Z</dcterms:modified>
</cp:coreProperties>
</file>