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in-server\УпрФин\Полюшкина И\БЮДЖЕТЫ 2023-2025\Талицкое\Поправки №5 Талицы\"/>
    </mc:Choice>
  </mc:AlternateContent>
  <bookViews>
    <workbookView xWindow="0" yWindow="0" windowWidth="13785" windowHeight="12090"/>
  </bookViews>
  <sheets>
    <sheet name="Лист1" sheetId="1" r:id="rId1"/>
  </sheets>
  <definedNames>
    <definedName name="_xlnm.Print_Area" localSheetId="0">Лист1!$B$2:$I$91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9" i="1" l="1"/>
  <c r="I49" i="1"/>
  <c r="G49" i="1"/>
  <c r="H56" i="1"/>
  <c r="I56" i="1"/>
  <c r="G56" i="1"/>
  <c r="H26" i="1" l="1"/>
  <c r="I26" i="1"/>
  <c r="G26" i="1"/>
  <c r="H63" i="1" l="1"/>
  <c r="I63" i="1"/>
  <c r="G63" i="1"/>
  <c r="G19" i="1" l="1"/>
  <c r="G68" i="1" l="1"/>
  <c r="H19" i="1"/>
  <c r="I19" i="1"/>
  <c r="H50" i="1" l="1"/>
  <c r="I50" i="1"/>
  <c r="G50" i="1"/>
  <c r="H52" i="1"/>
  <c r="I52" i="1"/>
  <c r="G52" i="1"/>
  <c r="H88" i="1" l="1"/>
  <c r="I88" i="1"/>
  <c r="G88" i="1"/>
  <c r="H47" i="1"/>
  <c r="I47" i="1"/>
  <c r="G47" i="1"/>
  <c r="H24" i="1"/>
  <c r="I24" i="1"/>
  <c r="G24" i="1"/>
  <c r="H84" i="1" l="1"/>
  <c r="H83" i="1" s="1"/>
  <c r="I84" i="1"/>
  <c r="G84" i="1"/>
  <c r="G83" i="1" s="1"/>
  <c r="I86" i="1"/>
  <c r="H86" i="1"/>
  <c r="G86" i="1"/>
  <c r="I83" i="1" l="1"/>
  <c r="H61" i="1"/>
  <c r="I61" i="1"/>
  <c r="G61" i="1"/>
  <c r="H68" i="1"/>
  <c r="I68" i="1"/>
  <c r="H70" i="1"/>
  <c r="I70" i="1"/>
  <c r="G70" i="1"/>
  <c r="H72" i="1"/>
  <c r="I72" i="1"/>
  <c r="G72" i="1"/>
  <c r="H74" i="1"/>
  <c r="I74" i="1"/>
  <c r="G74" i="1"/>
  <c r="H76" i="1"/>
  <c r="I76" i="1"/>
  <c r="G76" i="1"/>
  <c r="H78" i="1"/>
  <c r="I78" i="1"/>
  <c r="G78" i="1"/>
  <c r="H81" i="1"/>
  <c r="I81" i="1"/>
  <c r="G81" i="1"/>
  <c r="H60" i="1" l="1"/>
  <c r="G60" i="1"/>
  <c r="I60" i="1"/>
  <c r="H54" i="1"/>
  <c r="I54" i="1"/>
  <c r="G54" i="1"/>
  <c r="H58" i="1"/>
  <c r="I58" i="1"/>
  <c r="G58" i="1"/>
  <c r="H43" i="1"/>
  <c r="I43" i="1"/>
  <c r="G43" i="1"/>
  <c r="H45" i="1"/>
  <c r="I45" i="1"/>
  <c r="G45" i="1"/>
  <c r="H40" i="1"/>
  <c r="H39" i="1" s="1"/>
  <c r="I40" i="1"/>
  <c r="I39" i="1" s="1"/>
  <c r="G40" i="1"/>
  <c r="G39" i="1" s="1"/>
  <c r="H35" i="1"/>
  <c r="I35" i="1"/>
  <c r="G35" i="1"/>
  <c r="H37" i="1"/>
  <c r="I37" i="1"/>
  <c r="G37" i="1"/>
  <c r="H22" i="1"/>
  <c r="I22" i="1"/>
  <c r="G22" i="1"/>
  <c r="H28" i="1"/>
  <c r="I28" i="1"/>
  <c r="G28" i="1"/>
  <c r="H30" i="1"/>
  <c r="I30" i="1"/>
  <c r="G30" i="1"/>
  <c r="H32" i="1"/>
  <c r="I32" i="1"/>
  <c r="G32" i="1"/>
  <c r="H17" i="1"/>
  <c r="I17" i="1"/>
  <c r="G17" i="1"/>
  <c r="H15" i="1"/>
  <c r="H14" i="1" s="1"/>
  <c r="I15" i="1"/>
  <c r="G15" i="1"/>
  <c r="G14" i="1" l="1"/>
  <c r="I14" i="1"/>
  <c r="H42" i="1"/>
  <c r="I34" i="1"/>
  <c r="G34" i="1"/>
  <c r="H34" i="1"/>
  <c r="G42" i="1"/>
  <c r="I42" i="1"/>
  <c r="G21" i="1"/>
  <c r="I21" i="1"/>
  <c r="H21" i="1"/>
  <c r="H90" i="1" l="1"/>
  <c r="H13" i="1" s="1"/>
  <c r="G90" i="1"/>
  <c r="G13" i="1" s="1"/>
  <c r="I90" i="1"/>
  <c r="I13" i="1" s="1"/>
</calcChain>
</file>

<file path=xl/sharedStrings.xml><?xml version="1.0" encoding="utf-8"?>
<sst xmlns="http://schemas.openxmlformats.org/spreadsheetml/2006/main" count="289" uniqueCount="107">
  <si>
    <t>Сумма</t>
  </si>
  <si>
    <t>2023 год</t>
  </si>
  <si>
    <t>2024 год</t>
  </si>
  <si>
    <t>01</t>
  </si>
  <si>
    <t>05</t>
  </si>
  <si>
    <t>(тыс. руб.)</t>
  </si>
  <si>
    <t>2025 год</t>
  </si>
  <si>
    <t>РЗ</t>
  </si>
  <si>
    <t>ПР</t>
  </si>
  <si>
    <t>КВР</t>
  </si>
  <si>
    <t>01 0 00 00000</t>
  </si>
  <si>
    <t>Основное мероприятие «Мероприятия, направленные на повышение эффективности деятельности органов местного самоуправления»</t>
  </si>
  <si>
    <t>01 0 07 00000</t>
  </si>
  <si>
    <t>Функционирование высшего должностного лица органа местного самоуправления</t>
  </si>
  <si>
    <t>01 0 07 22690</t>
  </si>
  <si>
    <t>Расходы на выплату персоналу государственных (муниципальных) органов</t>
  </si>
  <si>
    <t>Обеспечение функций органов местного самоуправления</t>
  </si>
  <si>
    <t>01 0 07 22700</t>
  </si>
  <si>
    <t>Иные закупки товаров, работ и услуг для обеспечения государственных (муниципальных) нужд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</si>
  <si>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 и рассмотрение  дел об административных правонарушениях, предусмотренных соответствующими статьями ЗО «Об административных правонарушениях в Вологодской области»  </t>
  </si>
  <si>
    <t>01 0 07 72310</t>
  </si>
  <si>
    <t>Иные межбюджетные трансферты бюджетам муниципальных районов из бюджетов поселений на осуществление части полномочий в сфере закупок товаров, работ, услуг для обеспечения муниципальных нужд</t>
  </si>
  <si>
    <t>01 0 07 06010</t>
  </si>
  <si>
    <t xml:space="preserve">Иные межбюджетные трансферты </t>
  </si>
  <si>
    <t>01 0 07 06040</t>
  </si>
  <si>
    <t>01 0 07 06050</t>
  </si>
  <si>
    <t>Иные межбюджетные трансферты бюджетам муниципальных районов из бюджетов поселений на осуществление части полномочий по составлению проекта бюджета поселения, исполнения бюджета поселения, составления отчета об исполнении бюджета поселения</t>
  </si>
  <si>
    <t>01 0 07 06100</t>
  </si>
  <si>
    <t>Осуществление первичного воинского учета на территориях, где отсутствуют военные комиссариаты</t>
  </si>
  <si>
    <t>01 0 07 51180</t>
  </si>
  <si>
    <t>01 0 04 00000</t>
  </si>
  <si>
    <t>01 0 04 22650</t>
  </si>
  <si>
    <t>Основное мероприятие «Мероприятия, направленные на обеспечение сохранности существующей дорожной сети»</t>
  </si>
  <si>
    <t>01 0 03 00000</t>
  </si>
  <si>
    <t>Содержание дорог местного значения в границах муниципального района и искусственных сооружений на них, 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</si>
  <si>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01 0 03 06110</t>
  </si>
  <si>
    <t>Капитальный ремонт и ремонт автомобильных дорог и искусственных сооружений общего пользования в границах муниципального района,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</si>
  <si>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01 0 03 06140</t>
  </si>
  <si>
    <t>Основное мероприятие «Мероприятия, направленные на повышение эффективности управления муниципальным имуществом»</t>
  </si>
  <si>
    <t>01 0 06 00000</t>
  </si>
  <si>
    <t xml:space="preserve">Расходы в сфере управления и распоряжения муниципальным имуществом </t>
  </si>
  <si>
    <t>01 0 06 22680</t>
  </si>
  <si>
    <t xml:space="preserve">Иные закупки товаров, работ и услуг для обеспечения государственных (муниципальных) нужд </t>
  </si>
  <si>
    <t>Основное мероприятие «Мероприятия, направленные на улучшение жилищных условий сельского населения»</t>
  </si>
  <si>
    <t>01 0 01 00000</t>
  </si>
  <si>
    <t>Капитальный ремонт, ремонт и содержание муниципального жилого фонда</t>
  </si>
  <si>
    <t>01 0 01 22600</t>
  </si>
  <si>
    <t>01 0 02 00000</t>
  </si>
  <si>
    <t>Организация в границах поселения электро-, тепло-, газо- и водоснабжения в рамках переданных полномочий</t>
  </si>
  <si>
    <t>01 0 02 06190</t>
  </si>
  <si>
    <t>Прочие мероприятия по благоустройству поселения</t>
  </si>
  <si>
    <t>01 0 02 22640</t>
  </si>
  <si>
    <t>Организация уличного освещения населенных пунктов</t>
  </si>
  <si>
    <t>01 0 02 S1090</t>
  </si>
  <si>
    <t>Предотвращение распространения сорного растения борщевик Сосновского</t>
  </si>
  <si>
    <t>01 0 02 S1400</t>
  </si>
  <si>
    <t>01 0 01 61030</t>
  </si>
  <si>
    <t>Основное мероприятие «Мероприятия по созданию условий для развития молодежной инициативы и массового спорта в поселении»</t>
  </si>
  <si>
    <t>01 0 05 00000</t>
  </si>
  <si>
    <t>Создание условий для развития на территории сельского поселения молодежной инициативы, организация проведения мероприятий для молодежи (участие в мероприятиях команд поселения)</t>
  </si>
  <si>
    <t>01 0 05 22660</t>
  </si>
  <si>
    <t>Доплаты к пенсиям государственных служащих субъектов Российской Федерации и муниципальных служащих</t>
  </si>
  <si>
    <t>01 0 07 22710</t>
  </si>
  <si>
    <t>01 0 05 22670</t>
  </si>
  <si>
    <t>Наименование программы</t>
  </si>
  <si>
    <t>Основное мероприятие «Мероприятия, направленные на обеспечение качественной инфраструктуры и повышение уровня комплексного благоустройства поселения»</t>
  </si>
  <si>
    <t>Основное мероприятие «Мероприятия, направленные на обеспечение первичных мер пожарной безопасности на территории поселения»</t>
  </si>
  <si>
    <r>
      <t xml:space="preserve">Создание условий для развития на территории сельского поселения физической культуры, массового спорта, организация проведения физкультурно </t>
    </r>
    <r>
      <rPr>
        <sz val="12"/>
        <color theme="1"/>
        <rFont val="Times New Roman"/>
        <family val="1"/>
        <charset val="204"/>
      </rPr>
      <t xml:space="preserve">- оздоровительных и спортивных мероприятий (участие в мероприятиях команд поселения) </t>
    </r>
  </si>
  <si>
    <t>ИТОГО:</t>
  </si>
  <si>
    <t>Целевая статья</t>
  </si>
  <si>
    <t xml:space="preserve"> 05</t>
  </si>
  <si>
    <t>02</t>
  </si>
  <si>
    <t>03</t>
  </si>
  <si>
    <t>04</t>
  </si>
  <si>
    <t>09</t>
  </si>
  <si>
    <t>07</t>
  </si>
  <si>
    <t>12</t>
  </si>
  <si>
    <t>Основное мероприятие «Мероприятия в рамках реализации проекта «Народный бюджет»</t>
  </si>
  <si>
    <t>01 0 08 00000</t>
  </si>
  <si>
    <t>01 0 08 S2270</t>
  </si>
  <si>
    <t>Реализация проекта «Народный бюджет»</t>
  </si>
  <si>
    <t>Осуществление градостроительной деятельности в рамках переданных полномочий</t>
  </si>
  <si>
    <t>01 0 06  06180</t>
  </si>
  <si>
    <t>Уплата налогов, сборов и иных платежей</t>
  </si>
  <si>
    <t>Иные межбюджетные трансферты бюджетам муниципальных районов из бюджетов поселений на осуществление части полномочий по внутреннему муниципальному финансовому контролю</t>
  </si>
  <si>
    <t>Иные межбюджетные трансферты бюджетам муниципальных районов из бюджетов поселений на осуществление части полномочий по внешнему муниципальному финансовому контролю</t>
  </si>
  <si>
    <t>Распределение бюджетных ассигнований на реализацию муниципальных программ в сельском поселении Талицкое на 2023 год и плановый период 2024 и 2025 годов</t>
  </si>
  <si>
    <t>Муниципальная программа «Развитие территории сельского поселения Талицкое на 2021-2025 годы»</t>
  </si>
  <si>
    <t>Уличное освещение населенных пунктов</t>
  </si>
  <si>
    <t>01 0 02 22610</t>
  </si>
  <si>
    <t>Строительство, реконструкция, капитальный ремонт и ремонт объектов физической культуры и спорта, оснащение объектов спортивной инфраструктуры спортивно-технологическим оборудованием</t>
  </si>
  <si>
    <t>01 0 05 S3241</t>
  </si>
  <si>
    <t>11</t>
  </si>
  <si>
    <t>08</t>
  </si>
  <si>
    <t>Публичные нормативные социальные выплаты гражданам</t>
  </si>
  <si>
    <t>Подготовка проектов межевания земельных участков и проведение кадастровых работ (подготовка проектов межевания земельных участков)</t>
  </si>
  <si>
    <t>Подготовка проектов межевания земельных участков и проведение кадастровых работ (проведение кадастровых работ)</t>
  </si>
  <si>
    <t>Капитальный ремонт, ремонт и содержание муниципального жилого фонда в соответствии с переданными полномочиями</t>
  </si>
  <si>
    <t>Содержание пожарных водоемов и подъездов к ним. Обеспечение первичными средствами пожаротушения</t>
  </si>
  <si>
    <t>01 0 06 L5991</t>
  </si>
  <si>
    <t>01 0 06 L5992</t>
  </si>
  <si>
    <t>».</t>
  </si>
  <si>
    <t>«Приложение 6
к  решению Совета Талицкого поселения      «О бюджете сельского  поселения Талицкое на 2023 год и плановый период 2024 и 2025 годов»
от   27.12.2022   № 24</t>
  </si>
  <si>
    <t>Бюджетные инвестиции</t>
  </si>
  <si>
    <t>Исполнение судебных актов</t>
  </si>
  <si>
    <t xml:space="preserve">Приложение 6
к решению Представительного Собрания Кирилловского муниципального округа     «О внесении изменений в решение Совета Талицкого поселения от 27.12.2022 № 24    «О бюджете сельского поселения Талицкое на 2023 год и плановый период 2024 и 2025 годов» 
от      №    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</si>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</sst>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Border="1"/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 indent="2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91"/>
  <sheetViews>
    <sheetView tabSelected="1" view="pageBreakPreview" zoomScaleNormal="100" zoomScaleSheetLayoutView="100" workbookViewId="0">
      <selection activeCell="F58" sqref="F58"/>
    </sheetView>
  </sheetViews>
  <sheetFormatPr defaultRowHeight="15" x14ac:dyDescent="0.25"/>
  <cols>
    <col min="2" max="2" width="49.85546875" customWidth="1"/>
    <col min="3" max="3" width="16.5703125" customWidth="1"/>
    <col min="4" max="6" width="6.7109375" customWidth="1"/>
    <col min="7" max="10" width="10.7109375" customWidth="1"/>
  </cols>
  <sheetData>
    <row r="2" spans="2:10" ht="153" customHeight="1" x14ac:dyDescent="0.25">
      <c r="E2" s="20" t="s">
        <v>105</v>
      </c>
      <c r="F2" s="20"/>
      <c r="G2" s="20"/>
      <c r="H2" s="20"/>
      <c r="I2" s="20"/>
    </row>
    <row r="3" spans="2:10" ht="96.75" customHeight="1" x14ac:dyDescent="0.25">
      <c r="D3" s="9"/>
      <c r="E3" s="20" t="s">
        <v>102</v>
      </c>
      <c r="F3" s="20"/>
      <c r="G3" s="20"/>
      <c r="H3" s="20"/>
      <c r="I3" s="20"/>
      <c r="J3" s="9"/>
    </row>
    <row r="5" spans="2:10" ht="15" customHeight="1" x14ac:dyDescent="0.25">
      <c r="C5" s="2"/>
      <c r="D5" s="2"/>
      <c r="E5" s="2"/>
      <c r="F5" s="2"/>
    </row>
    <row r="6" spans="2:10" ht="35.25" customHeight="1" x14ac:dyDescent="0.25">
      <c r="B6" s="22" t="s">
        <v>86</v>
      </c>
      <c r="C6" s="22"/>
      <c r="D6" s="22"/>
      <c r="E6" s="22"/>
      <c r="F6" s="22"/>
      <c r="G6" s="22"/>
      <c r="H6" s="22"/>
      <c r="I6" s="22"/>
      <c r="J6" s="2"/>
    </row>
    <row r="9" spans="2:10" x14ac:dyDescent="0.25">
      <c r="B9" s="1"/>
      <c r="I9" s="5" t="s">
        <v>5</v>
      </c>
    </row>
    <row r="10" spans="2:10" ht="30" customHeight="1" x14ac:dyDescent="0.25">
      <c r="B10" s="21" t="s">
        <v>64</v>
      </c>
      <c r="C10" s="23" t="s">
        <v>69</v>
      </c>
      <c r="D10" s="21" t="s">
        <v>7</v>
      </c>
      <c r="E10" s="21" t="s">
        <v>8</v>
      </c>
      <c r="F10" s="21" t="s">
        <v>9</v>
      </c>
      <c r="G10" s="21" t="s">
        <v>0</v>
      </c>
      <c r="H10" s="21"/>
      <c r="I10" s="21"/>
    </row>
    <row r="11" spans="2:10" x14ac:dyDescent="0.25">
      <c r="B11" s="21"/>
      <c r="C11" s="24"/>
      <c r="D11" s="21"/>
      <c r="E11" s="21"/>
      <c r="F11" s="21"/>
      <c r="G11" s="10" t="s">
        <v>1</v>
      </c>
      <c r="H11" s="10" t="s">
        <v>2</v>
      </c>
      <c r="I11" s="10" t="s">
        <v>6</v>
      </c>
    </row>
    <row r="12" spans="2:10" x14ac:dyDescent="0.25">
      <c r="B12" s="10">
        <v>1</v>
      </c>
      <c r="C12" s="10">
        <v>2</v>
      </c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0">
        <v>8</v>
      </c>
    </row>
    <row r="13" spans="2:10" ht="42.75" x14ac:dyDescent="0.25">
      <c r="B13" s="4" t="s">
        <v>87</v>
      </c>
      <c r="C13" s="7" t="s">
        <v>10</v>
      </c>
      <c r="D13" s="6"/>
      <c r="E13" s="6"/>
      <c r="F13" s="3"/>
      <c r="G13" s="8">
        <f>G90</f>
        <v>17560.7</v>
      </c>
      <c r="H13" s="8">
        <f t="shared" ref="H13:I13" si="0">H90</f>
        <v>7177.7</v>
      </c>
      <c r="I13" s="8">
        <f t="shared" si="0"/>
        <v>7191.1</v>
      </c>
    </row>
    <row r="14" spans="2:10" ht="45" x14ac:dyDescent="0.25">
      <c r="B14" s="17" t="s">
        <v>43</v>
      </c>
      <c r="C14" s="15" t="s">
        <v>44</v>
      </c>
      <c r="D14" s="15"/>
      <c r="E14" s="15"/>
      <c r="F14" s="15"/>
      <c r="G14" s="18">
        <f>G15+G17+G19</f>
        <v>364.70000000000005</v>
      </c>
      <c r="H14" s="18">
        <f t="shared" ref="H14:I14" si="1">H15+H17+H19</f>
        <v>210.3</v>
      </c>
      <c r="I14" s="18">
        <f t="shared" si="1"/>
        <v>210.3</v>
      </c>
    </row>
    <row r="15" spans="2:10" ht="30" x14ac:dyDescent="0.25">
      <c r="B15" s="14" t="s">
        <v>45</v>
      </c>
      <c r="C15" s="12" t="s">
        <v>46</v>
      </c>
      <c r="D15" s="11" t="s">
        <v>4</v>
      </c>
      <c r="E15" s="11" t="s">
        <v>3</v>
      </c>
      <c r="F15" s="7"/>
      <c r="G15" s="13">
        <f>G16</f>
        <v>352.3</v>
      </c>
      <c r="H15" s="13">
        <f t="shared" ref="H15:I15" si="2">H16</f>
        <v>200</v>
      </c>
      <c r="I15" s="13">
        <f t="shared" si="2"/>
        <v>200</v>
      </c>
    </row>
    <row r="16" spans="2:10" ht="30" customHeight="1" x14ac:dyDescent="0.25">
      <c r="B16" s="14" t="s">
        <v>18</v>
      </c>
      <c r="C16" s="12" t="s">
        <v>46</v>
      </c>
      <c r="D16" s="11" t="s">
        <v>4</v>
      </c>
      <c r="E16" s="11" t="s">
        <v>3</v>
      </c>
      <c r="F16" s="12">
        <v>240</v>
      </c>
      <c r="G16" s="13">
        <v>352.3</v>
      </c>
      <c r="H16" s="13">
        <v>200</v>
      </c>
      <c r="I16" s="13">
        <v>200</v>
      </c>
    </row>
    <row r="17" spans="2:9" ht="45" x14ac:dyDescent="0.25">
      <c r="B17" s="14" t="s">
        <v>97</v>
      </c>
      <c r="C17" s="12" t="s">
        <v>56</v>
      </c>
      <c r="D17" s="11" t="s">
        <v>4</v>
      </c>
      <c r="E17" s="11" t="s">
        <v>4</v>
      </c>
      <c r="F17" s="12"/>
      <c r="G17" s="13">
        <f>G18</f>
        <v>10.3</v>
      </c>
      <c r="H17" s="13">
        <f t="shared" ref="H17:I17" si="3">H18</f>
        <v>10.3</v>
      </c>
      <c r="I17" s="13">
        <f t="shared" si="3"/>
        <v>10.3</v>
      </c>
    </row>
    <row r="18" spans="2:9" ht="30" customHeight="1" x14ac:dyDescent="0.25">
      <c r="B18" s="14" t="s">
        <v>18</v>
      </c>
      <c r="C18" s="12" t="s">
        <v>56</v>
      </c>
      <c r="D18" s="11" t="s">
        <v>4</v>
      </c>
      <c r="E18" s="11" t="s">
        <v>4</v>
      </c>
      <c r="F18" s="12">
        <v>240</v>
      </c>
      <c r="G18" s="13">
        <v>10.3</v>
      </c>
      <c r="H18" s="13">
        <v>10.3</v>
      </c>
      <c r="I18" s="13">
        <v>10.3</v>
      </c>
    </row>
    <row r="19" spans="2:9" ht="30" customHeight="1" x14ac:dyDescent="0.25">
      <c r="B19" s="14" t="s">
        <v>45</v>
      </c>
      <c r="C19" s="12" t="s">
        <v>46</v>
      </c>
      <c r="D19" s="11" t="s">
        <v>4</v>
      </c>
      <c r="E19" s="11" t="s">
        <v>4</v>
      </c>
      <c r="F19" s="12"/>
      <c r="G19" s="13">
        <f>G20</f>
        <v>2.1</v>
      </c>
      <c r="H19" s="13">
        <f t="shared" ref="H19:I19" si="4">H20</f>
        <v>0</v>
      </c>
      <c r="I19" s="13">
        <f t="shared" si="4"/>
        <v>0</v>
      </c>
    </row>
    <row r="20" spans="2:9" ht="30" customHeight="1" x14ac:dyDescent="0.25">
      <c r="B20" s="14" t="s">
        <v>18</v>
      </c>
      <c r="C20" s="12" t="s">
        <v>46</v>
      </c>
      <c r="D20" s="11" t="s">
        <v>4</v>
      </c>
      <c r="E20" s="11" t="s">
        <v>4</v>
      </c>
      <c r="F20" s="12">
        <v>240</v>
      </c>
      <c r="G20" s="13">
        <v>2.1</v>
      </c>
      <c r="H20" s="13">
        <v>0</v>
      </c>
      <c r="I20" s="13">
        <v>0</v>
      </c>
    </row>
    <row r="21" spans="2:9" ht="60" x14ac:dyDescent="0.25">
      <c r="B21" s="17" t="s">
        <v>65</v>
      </c>
      <c r="C21" s="15" t="s">
        <v>47</v>
      </c>
      <c r="D21" s="15"/>
      <c r="E21" s="15"/>
      <c r="F21" s="15"/>
      <c r="G21" s="18">
        <f>G22+G26+G28+G30+G32+G24</f>
        <v>1998.7999999999997</v>
      </c>
      <c r="H21" s="18">
        <f>H22+H26+H28+H30+H32+H24</f>
        <v>1114.9000000000001</v>
      </c>
      <c r="I21" s="18">
        <f>I22+I26+I28+I30+I32+I24</f>
        <v>1019</v>
      </c>
    </row>
    <row r="22" spans="2:9" ht="45" x14ac:dyDescent="0.25">
      <c r="B22" s="14" t="s">
        <v>48</v>
      </c>
      <c r="C22" s="12" t="s">
        <v>49</v>
      </c>
      <c r="D22" s="11" t="s">
        <v>70</v>
      </c>
      <c r="E22" s="11" t="s">
        <v>71</v>
      </c>
      <c r="F22" s="12"/>
      <c r="G22" s="13">
        <f>G23</f>
        <v>95</v>
      </c>
      <c r="H22" s="13">
        <f t="shared" ref="H22:I22" si="5">H23</f>
        <v>55</v>
      </c>
      <c r="I22" s="13">
        <f t="shared" si="5"/>
        <v>60</v>
      </c>
    </row>
    <row r="23" spans="2:9" ht="30" customHeight="1" x14ac:dyDescent="0.25">
      <c r="B23" s="14" t="s">
        <v>18</v>
      </c>
      <c r="C23" s="12" t="s">
        <v>49</v>
      </c>
      <c r="D23" s="11" t="s">
        <v>4</v>
      </c>
      <c r="E23" s="11" t="s">
        <v>71</v>
      </c>
      <c r="F23" s="12">
        <v>240</v>
      </c>
      <c r="G23" s="13">
        <v>95</v>
      </c>
      <c r="H23" s="13">
        <v>55</v>
      </c>
      <c r="I23" s="13">
        <v>60</v>
      </c>
    </row>
    <row r="24" spans="2:9" ht="15" customHeight="1" x14ac:dyDescent="0.25">
      <c r="B24" s="14" t="s">
        <v>88</v>
      </c>
      <c r="C24" s="12" t="s">
        <v>89</v>
      </c>
      <c r="D24" s="11" t="s">
        <v>4</v>
      </c>
      <c r="E24" s="11" t="s">
        <v>72</v>
      </c>
      <c r="F24" s="12"/>
      <c r="G24" s="13">
        <f>G25</f>
        <v>200</v>
      </c>
      <c r="H24" s="13">
        <f t="shared" ref="H24:I24" si="6">H25</f>
        <v>50</v>
      </c>
      <c r="I24" s="13">
        <f t="shared" si="6"/>
        <v>50</v>
      </c>
    </row>
    <row r="25" spans="2:9" ht="30" customHeight="1" x14ac:dyDescent="0.25">
      <c r="B25" s="14" t="s">
        <v>18</v>
      </c>
      <c r="C25" s="12" t="s">
        <v>89</v>
      </c>
      <c r="D25" s="11" t="s">
        <v>4</v>
      </c>
      <c r="E25" s="11" t="s">
        <v>72</v>
      </c>
      <c r="F25" s="12">
        <v>240</v>
      </c>
      <c r="G25" s="13">
        <v>200</v>
      </c>
      <c r="H25" s="13">
        <v>50</v>
      </c>
      <c r="I25" s="13">
        <v>50</v>
      </c>
    </row>
    <row r="26" spans="2:9" x14ac:dyDescent="0.25">
      <c r="B26" s="14" t="s">
        <v>50</v>
      </c>
      <c r="C26" s="12" t="s">
        <v>51</v>
      </c>
      <c r="D26" s="11" t="s">
        <v>4</v>
      </c>
      <c r="E26" s="11" t="s">
        <v>72</v>
      </c>
      <c r="F26" s="12"/>
      <c r="G26" s="13">
        <f>G27</f>
        <v>1135.8</v>
      </c>
      <c r="H26" s="13">
        <f t="shared" ref="H26:I26" si="7">H27</f>
        <v>612.5</v>
      </c>
      <c r="I26" s="13">
        <f t="shared" si="7"/>
        <v>506.6</v>
      </c>
    </row>
    <row r="27" spans="2:9" ht="30" customHeight="1" x14ac:dyDescent="0.25">
      <c r="B27" s="14" t="s">
        <v>18</v>
      </c>
      <c r="C27" s="12" t="s">
        <v>51</v>
      </c>
      <c r="D27" s="11" t="s">
        <v>4</v>
      </c>
      <c r="E27" s="11" t="s">
        <v>72</v>
      </c>
      <c r="F27" s="12">
        <v>240</v>
      </c>
      <c r="G27" s="13">
        <v>1135.8</v>
      </c>
      <c r="H27" s="13">
        <v>612.5</v>
      </c>
      <c r="I27" s="13">
        <v>506.6</v>
      </c>
    </row>
    <row r="28" spans="2:9" ht="30" customHeight="1" x14ac:dyDescent="0.25">
      <c r="B28" s="14" t="s">
        <v>48</v>
      </c>
      <c r="C28" s="12" t="s">
        <v>49</v>
      </c>
      <c r="D28" s="11" t="s">
        <v>4</v>
      </c>
      <c r="E28" s="11" t="s">
        <v>72</v>
      </c>
      <c r="F28" s="12"/>
      <c r="G28" s="13">
        <f>G29</f>
        <v>55</v>
      </c>
      <c r="H28" s="13">
        <f t="shared" ref="H28:I28" si="8">H29</f>
        <v>60</v>
      </c>
      <c r="I28" s="13">
        <f t="shared" si="8"/>
        <v>65</v>
      </c>
    </row>
    <row r="29" spans="2:9" ht="30" customHeight="1" x14ac:dyDescent="0.25">
      <c r="B29" s="14" t="s">
        <v>18</v>
      </c>
      <c r="C29" s="12" t="s">
        <v>49</v>
      </c>
      <c r="D29" s="11" t="s">
        <v>4</v>
      </c>
      <c r="E29" s="11" t="s">
        <v>72</v>
      </c>
      <c r="F29" s="12">
        <v>240</v>
      </c>
      <c r="G29" s="13">
        <v>55</v>
      </c>
      <c r="H29" s="13">
        <v>60</v>
      </c>
      <c r="I29" s="13">
        <v>65</v>
      </c>
    </row>
    <row r="30" spans="2:9" ht="15" customHeight="1" x14ac:dyDescent="0.25">
      <c r="B30" s="14" t="s">
        <v>52</v>
      </c>
      <c r="C30" s="12" t="s">
        <v>53</v>
      </c>
      <c r="D30" s="11" t="s">
        <v>4</v>
      </c>
      <c r="E30" s="11" t="s">
        <v>72</v>
      </c>
      <c r="F30" s="12"/>
      <c r="G30" s="13">
        <f>G31</f>
        <v>337.4</v>
      </c>
      <c r="H30" s="13">
        <f t="shared" ref="H30:I30" si="9">H31</f>
        <v>337.4</v>
      </c>
      <c r="I30" s="13">
        <f t="shared" si="9"/>
        <v>337.4</v>
      </c>
    </row>
    <row r="31" spans="2:9" ht="30" customHeight="1" x14ac:dyDescent="0.25">
      <c r="B31" s="14" t="s">
        <v>18</v>
      </c>
      <c r="C31" s="12" t="s">
        <v>53</v>
      </c>
      <c r="D31" s="11" t="s">
        <v>4</v>
      </c>
      <c r="E31" s="11" t="s">
        <v>72</v>
      </c>
      <c r="F31" s="12">
        <v>240</v>
      </c>
      <c r="G31" s="13">
        <v>337.4</v>
      </c>
      <c r="H31" s="13">
        <v>337.4</v>
      </c>
      <c r="I31" s="13">
        <v>337.4</v>
      </c>
    </row>
    <row r="32" spans="2:9" ht="30" x14ac:dyDescent="0.25">
      <c r="B32" s="14" t="s">
        <v>54</v>
      </c>
      <c r="C32" s="12" t="s">
        <v>55</v>
      </c>
      <c r="D32" s="11" t="s">
        <v>4</v>
      </c>
      <c r="E32" s="11" t="s">
        <v>72</v>
      </c>
      <c r="F32" s="12"/>
      <c r="G32" s="13">
        <f>G33</f>
        <v>175.6</v>
      </c>
      <c r="H32" s="13">
        <f t="shared" ref="H32:I32" si="10">H33</f>
        <v>0</v>
      </c>
      <c r="I32" s="13">
        <f t="shared" si="10"/>
        <v>0</v>
      </c>
    </row>
    <row r="33" spans="2:9" ht="30" customHeight="1" x14ac:dyDescent="0.25">
      <c r="B33" s="14" t="s">
        <v>18</v>
      </c>
      <c r="C33" s="12" t="s">
        <v>55</v>
      </c>
      <c r="D33" s="11" t="s">
        <v>4</v>
      </c>
      <c r="E33" s="11" t="s">
        <v>72</v>
      </c>
      <c r="F33" s="12">
        <v>240</v>
      </c>
      <c r="G33" s="13">
        <v>175.6</v>
      </c>
      <c r="H33" s="13">
        <v>0</v>
      </c>
      <c r="I33" s="13">
        <v>0</v>
      </c>
    </row>
    <row r="34" spans="2:9" ht="45" x14ac:dyDescent="0.25">
      <c r="B34" s="17" t="s">
        <v>32</v>
      </c>
      <c r="C34" s="16" t="s">
        <v>33</v>
      </c>
      <c r="D34" s="15"/>
      <c r="E34" s="15"/>
      <c r="F34" s="12"/>
      <c r="G34" s="18">
        <f>G35+G37</f>
        <v>1521.4</v>
      </c>
      <c r="H34" s="18">
        <f t="shared" ref="H34:I34" si="11">H35+H37</f>
        <v>1686</v>
      </c>
      <c r="I34" s="18">
        <f t="shared" si="11"/>
        <v>1793.1</v>
      </c>
    </row>
    <row r="35" spans="2:9" ht="90" x14ac:dyDescent="0.25">
      <c r="B35" s="14" t="s">
        <v>34</v>
      </c>
      <c r="C35" s="12" t="s">
        <v>35</v>
      </c>
      <c r="D35" s="11" t="s">
        <v>73</v>
      </c>
      <c r="E35" s="11" t="s">
        <v>74</v>
      </c>
      <c r="F35" s="12"/>
      <c r="G35" s="13">
        <f>G36</f>
        <v>1521.4</v>
      </c>
      <c r="H35" s="13">
        <f t="shared" ref="H35:I35" si="12">H36</f>
        <v>1074.2</v>
      </c>
      <c r="I35" s="13">
        <f t="shared" si="12"/>
        <v>1074.2</v>
      </c>
    </row>
    <row r="36" spans="2:9" ht="30" customHeight="1" x14ac:dyDescent="0.25">
      <c r="B36" s="14" t="s">
        <v>18</v>
      </c>
      <c r="C36" s="12" t="s">
        <v>35</v>
      </c>
      <c r="D36" s="11" t="s">
        <v>73</v>
      </c>
      <c r="E36" s="11" t="s">
        <v>74</v>
      </c>
      <c r="F36" s="12">
        <v>240</v>
      </c>
      <c r="G36" s="13">
        <v>1521.4</v>
      </c>
      <c r="H36" s="13">
        <v>1074.2</v>
      </c>
      <c r="I36" s="13">
        <v>1074.2</v>
      </c>
    </row>
    <row r="37" spans="2:9" ht="105" x14ac:dyDescent="0.25">
      <c r="B37" s="14" t="s">
        <v>36</v>
      </c>
      <c r="C37" s="12" t="s">
        <v>37</v>
      </c>
      <c r="D37" s="11" t="s">
        <v>73</v>
      </c>
      <c r="E37" s="11" t="s">
        <v>74</v>
      </c>
      <c r="F37" s="12"/>
      <c r="G37" s="13">
        <f>G38</f>
        <v>0</v>
      </c>
      <c r="H37" s="13">
        <f t="shared" ref="H37:I37" si="13">H38</f>
        <v>611.79999999999995</v>
      </c>
      <c r="I37" s="13">
        <f t="shared" si="13"/>
        <v>718.9</v>
      </c>
    </row>
    <row r="38" spans="2:9" ht="30" customHeight="1" x14ac:dyDescent="0.25">
      <c r="B38" s="14" t="s">
        <v>18</v>
      </c>
      <c r="C38" s="12" t="s">
        <v>37</v>
      </c>
      <c r="D38" s="11" t="s">
        <v>73</v>
      </c>
      <c r="E38" s="11" t="s">
        <v>74</v>
      </c>
      <c r="F38" s="12">
        <v>240</v>
      </c>
      <c r="G38" s="13">
        <v>0</v>
      </c>
      <c r="H38" s="13">
        <v>611.79999999999995</v>
      </c>
      <c r="I38" s="13">
        <v>718.9</v>
      </c>
    </row>
    <row r="39" spans="2:9" ht="60" x14ac:dyDescent="0.25">
      <c r="B39" s="17" t="s">
        <v>66</v>
      </c>
      <c r="C39" s="15" t="s">
        <v>30</v>
      </c>
      <c r="D39" s="15"/>
      <c r="E39" s="15"/>
      <c r="F39" s="15"/>
      <c r="G39" s="18">
        <f>G40</f>
        <v>110</v>
      </c>
      <c r="H39" s="18">
        <f t="shared" ref="H39:I39" si="14">H40</f>
        <v>100</v>
      </c>
      <c r="I39" s="18">
        <f t="shared" si="14"/>
        <v>100</v>
      </c>
    </row>
    <row r="40" spans="2:9" ht="30" customHeight="1" x14ac:dyDescent="0.25">
      <c r="B40" s="14" t="s">
        <v>98</v>
      </c>
      <c r="C40" s="12" t="s">
        <v>31</v>
      </c>
      <c r="D40" s="11" t="s">
        <v>72</v>
      </c>
      <c r="E40" s="11">
        <v>10</v>
      </c>
      <c r="F40" s="7"/>
      <c r="G40" s="13">
        <f>G41</f>
        <v>110</v>
      </c>
      <c r="H40" s="13">
        <f t="shared" ref="H40:I40" si="15">H41</f>
        <v>100</v>
      </c>
      <c r="I40" s="13">
        <f t="shared" si="15"/>
        <v>100</v>
      </c>
    </row>
    <row r="41" spans="2:9" ht="30" customHeight="1" x14ac:dyDescent="0.25">
      <c r="B41" s="14" t="s">
        <v>18</v>
      </c>
      <c r="C41" s="12" t="s">
        <v>31</v>
      </c>
      <c r="D41" s="11" t="s">
        <v>72</v>
      </c>
      <c r="E41" s="11">
        <v>10</v>
      </c>
      <c r="F41" s="12">
        <v>240</v>
      </c>
      <c r="G41" s="13">
        <v>110</v>
      </c>
      <c r="H41" s="13">
        <v>100</v>
      </c>
      <c r="I41" s="13">
        <v>100</v>
      </c>
    </row>
    <row r="42" spans="2:9" ht="45" x14ac:dyDescent="0.25">
      <c r="B42" s="17" t="s">
        <v>57</v>
      </c>
      <c r="C42" s="15" t="s">
        <v>58</v>
      </c>
      <c r="D42" s="15"/>
      <c r="E42" s="15"/>
      <c r="F42" s="15"/>
      <c r="G42" s="18">
        <f>G43+G45+G47</f>
        <v>7155.5</v>
      </c>
      <c r="H42" s="18">
        <f t="shared" ref="H42:I42" si="16">H43+H45+H47</f>
        <v>40</v>
      </c>
      <c r="I42" s="18">
        <f t="shared" si="16"/>
        <v>40</v>
      </c>
    </row>
    <row r="43" spans="2:9" ht="60" x14ac:dyDescent="0.25">
      <c r="B43" s="14" t="s">
        <v>59</v>
      </c>
      <c r="C43" s="12" t="s">
        <v>60</v>
      </c>
      <c r="D43" s="11" t="s">
        <v>75</v>
      </c>
      <c r="E43" s="11" t="s">
        <v>75</v>
      </c>
      <c r="F43" s="12"/>
      <c r="G43" s="13">
        <f>G44</f>
        <v>0</v>
      </c>
      <c r="H43" s="13">
        <f t="shared" ref="H43:I43" si="17">H44</f>
        <v>20</v>
      </c>
      <c r="I43" s="13">
        <f t="shared" si="17"/>
        <v>20</v>
      </c>
    </row>
    <row r="44" spans="2:9" ht="30" customHeight="1" x14ac:dyDescent="0.25">
      <c r="B44" s="14" t="s">
        <v>18</v>
      </c>
      <c r="C44" s="12" t="s">
        <v>60</v>
      </c>
      <c r="D44" s="11" t="s">
        <v>75</v>
      </c>
      <c r="E44" s="11" t="s">
        <v>75</v>
      </c>
      <c r="F44" s="12">
        <v>240</v>
      </c>
      <c r="G44" s="13">
        <v>0</v>
      </c>
      <c r="H44" s="13">
        <v>20</v>
      </c>
      <c r="I44" s="13">
        <v>20</v>
      </c>
    </row>
    <row r="45" spans="2:9" ht="79.5" customHeight="1" x14ac:dyDescent="0.25">
      <c r="B45" s="14" t="s">
        <v>67</v>
      </c>
      <c r="C45" s="12" t="s">
        <v>63</v>
      </c>
      <c r="D45" s="11">
        <v>11</v>
      </c>
      <c r="E45" s="11" t="s">
        <v>71</v>
      </c>
      <c r="F45" s="12"/>
      <c r="G45" s="13">
        <f>G46</f>
        <v>12.6</v>
      </c>
      <c r="H45" s="13">
        <f t="shared" ref="H45:I45" si="18">H46</f>
        <v>20</v>
      </c>
      <c r="I45" s="13">
        <f t="shared" si="18"/>
        <v>20</v>
      </c>
    </row>
    <row r="46" spans="2:9" ht="30" customHeight="1" x14ac:dyDescent="0.25">
      <c r="B46" s="14" t="s">
        <v>42</v>
      </c>
      <c r="C46" s="12" t="s">
        <v>63</v>
      </c>
      <c r="D46" s="11">
        <v>11</v>
      </c>
      <c r="E46" s="11" t="s">
        <v>71</v>
      </c>
      <c r="F46" s="12">
        <v>240</v>
      </c>
      <c r="G46" s="13">
        <v>12.6</v>
      </c>
      <c r="H46" s="13">
        <v>20</v>
      </c>
      <c r="I46" s="13">
        <v>20</v>
      </c>
    </row>
    <row r="47" spans="2:9" ht="60.75" customHeight="1" x14ac:dyDescent="0.25">
      <c r="B47" s="14" t="s">
        <v>90</v>
      </c>
      <c r="C47" s="12" t="s">
        <v>91</v>
      </c>
      <c r="D47" s="11" t="s">
        <v>92</v>
      </c>
      <c r="E47" s="11" t="s">
        <v>71</v>
      </c>
      <c r="F47" s="12"/>
      <c r="G47" s="13">
        <f>G48</f>
        <v>7142.9</v>
      </c>
      <c r="H47" s="13">
        <f t="shared" ref="H47:I47" si="19">H48</f>
        <v>0</v>
      </c>
      <c r="I47" s="13">
        <f t="shared" si="19"/>
        <v>0</v>
      </c>
    </row>
    <row r="48" spans="2:9" ht="15" customHeight="1" x14ac:dyDescent="0.25">
      <c r="B48" s="14" t="s">
        <v>103</v>
      </c>
      <c r="C48" s="12" t="s">
        <v>91</v>
      </c>
      <c r="D48" s="11" t="s">
        <v>92</v>
      </c>
      <c r="E48" s="11" t="s">
        <v>71</v>
      </c>
      <c r="F48" s="12">
        <v>410</v>
      </c>
      <c r="G48" s="13">
        <v>7142.9</v>
      </c>
      <c r="H48" s="13">
        <v>0</v>
      </c>
      <c r="I48" s="13">
        <v>0</v>
      </c>
    </row>
    <row r="49" spans="2:9" ht="45" x14ac:dyDescent="0.25">
      <c r="B49" s="17" t="s">
        <v>38</v>
      </c>
      <c r="C49" s="15" t="s">
        <v>39</v>
      </c>
      <c r="D49" s="15"/>
      <c r="E49" s="15"/>
      <c r="F49" s="15"/>
      <c r="G49" s="18">
        <f>G50+G52+G54+G58+G56</f>
        <v>640</v>
      </c>
      <c r="H49" s="18">
        <f t="shared" ref="H49:I49" si="20">H50+H52+H54+H58+H56</f>
        <v>1</v>
      </c>
      <c r="I49" s="18">
        <f t="shared" si="20"/>
        <v>1</v>
      </c>
    </row>
    <row r="50" spans="2:9" ht="44.25" customHeight="1" x14ac:dyDescent="0.25">
      <c r="B50" s="14" t="s">
        <v>95</v>
      </c>
      <c r="C50" s="12" t="s">
        <v>99</v>
      </c>
      <c r="D50" s="11" t="s">
        <v>73</v>
      </c>
      <c r="E50" s="11" t="s">
        <v>76</v>
      </c>
      <c r="F50" s="12"/>
      <c r="G50" s="13">
        <f>G51</f>
        <v>29</v>
      </c>
      <c r="H50" s="13">
        <f t="shared" ref="H50:I50" si="21">H51</f>
        <v>0</v>
      </c>
      <c r="I50" s="13">
        <f t="shared" si="21"/>
        <v>0</v>
      </c>
    </row>
    <row r="51" spans="2:9" ht="30" customHeight="1" x14ac:dyDescent="0.25">
      <c r="B51" s="14" t="s">
        <v>18</v>
      </c>
      <c r="C51" s="12" t="s">
        <v>99</v>
      </c>
      <c r="D51" s="11" t="s">
        <v>73</v>
      </c>
      <c r="E51" s="11" t="s">
        <v>76</v>
      </c>
      <c r="F51" s="12">
        <v>240</v>
      </c>
      <c r="G51" s="13">
        <v>29</v>
      </c>
      <c r="H51" s="13">
        <v>0</v>
      </c>
      <c r="I51" s="13">
        <v>0</v>
      </c>
    </row>
    <row r="52" spans="2:9" ht="45" customHeight="1" x14ac:dyDescent="0.25">
      <c r="B52" s="14" t="s">
        <v>96</v>
      </c>
      <c r="C52" s="12" t="s">
        <v>100</v>
      </c>
      <c r="D52" s="11" t="s">
        <v>73</v>
      </c>
      <c r="E52" s="11" t="s">
        <v>76</v>
      </c>
      <c r="F52" s="12"/>
      <c r="G52" s="13">
        <f>G53</f>
        <v>138.30000000000001</v>
      </c>
      <c r="H52" s="13">
        <f t="shared" ref="H52:I52" si="22">H53</f>
        <v>0</v>
      </c>
      <c r="I52" s="13">
        <f t="shared" si="22"/>
        <v>0</v>
      </c>
    </row>
    <row r="53" spans="2:9" ht="30" customHeight="1" x14ac:dyDescent="0.25">
      <c r="B53" s="14" t="s">
        <v>18</v>
      </c>
      <c r="C53" s="12" t="s">
        <v>100</v>
      </c>
      <c r="D53" s="11" t="s">
        <v>73</v>
      </c>
      <c r="E53" s="11" t="s">
        <v>76</v>
      </c>
      <c r="F53" s="12">
        <v>240</v>
      </c>
      <c r="G53" s="13">
        <v>138.30000000000001</v>
      </c>
      <c r="H53" s="13">
        <v>0</v>
      </c>
      <c r="I53" s="13">
        <v>0</v>
      </c>
    </row>
    <row r="54" spans="2:9" ht="30" customHeight="1" x14ac:dyDescent="0.25">
      <c r="B54" s="14" t="s">
        <v>81</v>
      </c>
      <c r="C54" s="12" t="s">
        <v>82</v>
      </c>
      <c r="D54" s="11" t="s">
        <v>73</v>
      </c>
      <c r="E54" s="11" t="s">
        <v>76</v>
      </c>
      <c r="F54" s="12"/>
      <c r="G54" s="13">
        <f>G55</f>
        <v>135</v>
      </c>
      <c r="H54" s="13">
        <f t="shared" ref="H54:I54" si="23">H55</f>
        <v>0</v>
      </c>
      <c r="I54" s="13">
        <f t="shared" si="23"/>
        <v>0</v>
      </c>
    </row>
    <row r="55" spans="2:9" ht="30" customHeight="1" x14ac:dyDescent="0.25">
      <c r="B55" s="14" t="s">
        <v>18</v>
      </c>
      <c r="C55" s="12" t="s">
        <v>82</v>
      </c>
      <c r="D55" s="11" t="s">
        <v>73</v>
      </c>
      <c r="E55" s="11" t="s">
        <v>76</v>
      </c>
      <c r="F55" s="12">
        <v>240</v>
      </c>
      <c r="G55" s="13">
        <v>135</v>
      </c>
      <c r="H55" s="13">
        <v>0</v>
      </c>
      <c r="I55" s="13">
        <v>0</v>
      </c>
    </row>
    <row r="56" spans="2:9" ht="30" customHeight="1" x14ac:dyDescent="0.25">
      <c r="B56" s="14" t="s">
        <v>40</v>
      </c>
      <c r="C56" s="12" t="s">
        <v>41</v>
      </c>
      <c r="D56" s="11" t="s">
        <v>3</v>
      </c>
      <c r="E56" s="11" t="s">
        <v>106</v>
      </c>
      <c r="F56" s="12"/>
      <c r="G56" s="13">
        <f>G57</f>
        <v>0.7</v>
      </c>
      <c r="H56" s="13">
        <f t="shared" ref="H56:I56" si="24">H57</f>
        <v>0</v>
      </c>
      <c r="I56" s="13">
        <f t="shared" si="24"/>
        <v>0</v>
      </c>
    </row>
    <row r="57" spans="2:9" ht="30" customHeight="1" x14ac:dyDescent="0.25">
      <c r="B57" s="14" t="s">
        <v>42</v>
      </c>
      <c r="C57" s="12" t="s">
        <v>41</v>
      </c>
      <c r="D57" s="11" t="s">
        <v>3</v>
      </c>
      <c r="E57" s="11" t="s">
        <v>106</v>
      </c>
      <c r="F57" s="12">
        <v>240</v>
      </c>
      <c r="G57" s="13">
        <v>0.7</v>
      </c>
      <c r="H57" s="13">
        <v>0</v>
      </c>
      <c r="I57" s="13">
        <v>0</v>
      </c>
    </row>
    <row r="58" spans="2:9" ht="30" x14ac:dyDescent="0.25">
      <c r="B58" s="14" t="s">
        <v>40</v>
      </c>
      <c r="C58" s="12" t="s">
        <v>41</v>
      </c>
      <c r="D58" s="11" t="s">
        <v>73</v>
      </c>
      <c r="E58" s="11">
        <v>12</v>
      </c>
      <c r="F58" s="12"/>
      <c r="G58" s="13">
        <f>G59</f>
        <v>337</v>
      </c>
      <c r="H58" s="13">
        <f t="shared" ref="H58:I58" si="25">H59</f>
        <v>1</v>
      </c>
      <c r="I58" s="13">
        <f t="shared" si="25"/>
        <v>1</v>
      </c>
    </row>
    <row r="59" spans="2:9" ht="30" customHeight="1" x14ac:dyDescent="0.25">
      <c r="B59" s="14" t="s">
        <v>42</v>
      </c>
      <c r="C59" s="12" t="s">
        <v>41</v>
      </c>
      <c r="D59" s="11" t="s">
        <v>73</v>
      </c>
      <c r="E59" s="11">
        <v>12</v>
      </c>
      <c r="F59" s="12">
        <v>240</v>
      </c>
      <c r="G59" s="13">
        <v>337</v>
      </c>
      <c r="H59" s="13">
        <v>1</v>
      </c>
      <c r="I59" s="13">
        <v>1</v>
      </c>
    </row>
    <row r="60" spans="2:9" ht="48" customHeight="1" x14ac:dyDescent="0.25">
      <c r="B60" s="17" t="s">
        <v>11</v>
      </c>
      <c r="C60" s="15" t="s">
        <v>12</v>
      </c>
      <c r="D60" s="15"/>
      <c r="E60" s="15"/>
      <c r="F60" s="15"/>
      <c r="G60" s="18">
        <f>G61+G63+G68+G70+G72+G74+G76+G78+G81</f>
        <v>4320.3</v>
      </c>
      <c r="H60" s="18">
        <f t="shared" ref="H60:I60" si="26">H61+H63+H68+H70+H72+H74+H76+H78+H81</f>
        <v>4025.5</v>
      </c>
      <c r="I60" s="18">
        <f t="shared" si="26"/>
        <v>4027.7000000000003</v>
      </c>
    </row>
    <row r="61" spans="2:9" ht="30" x14ac:dyDescent="0.25">
      <c r="B61" s="14" t="s">
        <v>13</v>
      </c>
      <c r="C61" s="12" t="s">
        <v>14</v>
      </c>
      <c r="D61" s="11" t="s">
        <v>3</v>
      </c>
      <c r="E61" s="11" t="s">
        <v>71</v>
      </c>
      <c r="F61" s="12"/>
      <c r="G61" s="13">
        <f>G62</f>
        <v>850.7</v>
      </c>
      <c r="H61" s="13">
        <f t="shared" ref="H61:I61" si="27">H62</f>
        <v>876.4</v>
      </c>
      <c r="I61" s="13">
        <f t="shared" si="27"/>
        <v>876.4</v>
      </c>
    </row>
    <row r="62" spans="2:9" ht="30" x14ac:dyDescent="0.25">
      <c r="B62" s="14" t="s">
        <v>15</v>
      </c>
      <c r="C62" s="12" t="s">
        <v>14</v>
      </c>
      <c r="D62" s="11" t="s">
        <v>3</v>
      </c>
      <c r="E62" s="11" t="s">
        <v>71</v>
      </c>
      <c r="F62" s="12">
        <v>120</v>
      </c>
      <c r="G62" s="13">
        <v>850.7</v>
      </c>
      <c r="H62" s="13">
        <v>876.4</v>
      </c>
      <c r="I62" s="13">
        <v>876.4</v>
      </c>
    </row>
    <row r="63" spans="2:9" ht="30" x14ac:dyDescent="0.25">
      <c r="B63" s="14" t="s">
        <v>16</v>
      </c>
      <c r="C63" s="12" t="s">
        <v>17</v>
      </c>
      <c r="D63" s="11" t="s">
        <v>3</v>
      </c>
      <c r="E63" s="11" t="s">
        <v>73</v>
      </c>
      <c r="F63" s="12"/>
      <c r="G63" s="13">
        <f>G64+G65+G67+G66</f>
        <v>2942.5</v>
      </c>
      <c r="H63" s="13">
        <f t="shared" ref="H63:I63" si="28">H64+H65+H67+H66</f>
        <v>2623.8999999999996</v>
      </c>
      <c r="I63" s="13">
        <f t="shared" si="28"/>
        <v>2623.8999999999996</v>
      </c>
    </row>
    <row r="64" spans="2:9" ht="30" x14ac:dyDescent="0.25">
      <c r="B64" s="14" t="s">
        <v>15</v>
      </c>
      <c r="C64" s="12" t="s">
        <v>17</v>
      </c>
      <c r="D64" s="11" t="s">
        <v>3</v>
      </c>
      <c r="E64" s="11" t="s">
        <v>73</v>
      </c>
      <c r="F64" s="12">
        <v>120</v>
      </c>
      <c r="G64" s="13">
        <v>1768.3</v>
      </c>
      <c r="H64" s="13">
        <v>1776.1</v>
      </c>
      <c r="I64" s="13">
        <v>1776.1</v>
      </c>
    </row>
    <row r="65" spans="2:9" ht="30" customHeight="1" x14ac:dyDescent="0.25">
      <c r="B65" s="14" t="s">
        <v>18</v>
      </c>
      <c r="C65" s="12" t="s">
        <v>17</v>
      </c>
      <c r="D65" s="11" t="s">
        <v>3</v>
      </c>
      <c r="E65" s="11" t="s">
        <v>73</v>
      </c>
      <c r="F65" s="12">
        <v>240</v>
      </c>
      <c r="G65" s="13">
        <v>1126.2</v>
      </c>
      <c r="H65" s="13">
        <v>811.8</v>
      </c>
      <c r="I65" s="13">
        <v>811.8</v>
      </c>
    </row>
    <row r="66" spans="2:9" ht="15" customHeight="1" x14ac:dyDescent="0.25">
      <c r="B66" s="14" t="s">
        <v>104</v>
      </c>
      <c r="C66" s="12" t="s">
        <v>17</v>
      </c>
      <c r="D66" s="11" t="s">
        <v>3</v>
      </c>
      <c r="E66" s="11" t="s">
        <v>73</v>
      </c>
      <c r="F66" s="12">
        <v>830</v>
      </c>
      <c r="G66" s="13">
        <v>5.0999999999999996</v>
      </c>
      <c r="H66" s="13">
        <v>0</v>
      </c>
      <c r="I66" s="13">
        <v>0</v>
      </c>
    </row>
    <row r="67" spans="2:9" ht="15" customHeight="1" x14ac:dyDescent="0.25">
      <c r="B67" s="14" t="s">
        <v>83</v>
      </c>
      <c r="C67" s="12" t="s">
        <v>17</v>
      </c>
      <c r="D67" s="11" t="s">
        <v>3</v>
      </c>
      <c r="E67" s="11" t="s">
        <v>73</v>
      </c>
      <c r="F67" s="12">
        <v>850</v>
      </c>
      <c r="G67" s="13">
        <v>42.9</v>
      </c>
      <c r="H67" s="13">
        <v>36</v>
      </c>
      <c r="I67" s="13">
        <v>36</v>
      </c>
    </row>
    <row r="68" spans="2:9" ht="120" x14ac:dyDescent="0.25">
      <c r="B68" s="14" t="s">
        <v>19</v>
      </c>
      <c r="C68" s="12" t="s">
        <v>20</v>
      </c>
      <c r="D68" s="11" t="s">
        <v>3</v>
      </c>
      <c r="E68" s="11" t="s">
        <v>73</v>
      </c>
      <c r="F68" s="12"/>
      <c r="G68" s="13">
        <f>G69</f>
        <v>2</v>
      </c>
      <c r="H68" s="13">
        <f t="shared" ref="H68:I68" si="29">H69</f>
        <v>2</v>
      </c>
      <c r="I68" s="13">
        <f t="shared" si="29"/>
        <v>2</v>
      </c>
    </row>
    <row r="69" spans="2:9" ht="30" customHeight="1" x14ac:dyDescent="0.25">
      <c r="B69" s="14" t="s">
        <v>18</v>
      </c>
      <c r="C69" s="12" t="s">
        <v>20</v>
      </c>
      <c r="D69" s="11" t="s">
        <v>3</v>
      </c>
      <c r="E69" s="11" t="s">
        <v>73</v>
      </c>
      <c r="F69" s="12">
        <v>240</v>
      </c>
      <c r="G69" s="13">
        <v>2</v>
      </c>
      <c r="H69" s="13">
        <v>2</v>
      </c>
      <c r="I69" s="13">
        <v>2</v>
      </c>
    </row>
    <row r="70" spans="2:9" ht="75" x14ac:dyDescent="0.25">
      <c r="B70" s="14" t="s">
        <v>21</v>
      </c>
      <c r="C70" s="12" t="s">
        <v>22</v>
      </c>
      <c r="D70" s="11" t="s">
        <v>3</v>
      </c>
      <c r="E70" s="11">
        <v>13</v>
      </c>
      <c r="F70" s="12"/>
      <c r="G70" s="13">
        <f>G71</f>
        <v>27.9</v>
      </c>
      <c r="H70" s="13">
        <f t="shared" ref="H70:I70" si="30">H71</f>
        <v>30.1</v>
      </c>
      <c r="I70" s="13">
        <f t="shared" si="30"/>
        <v>27.4</v>
      </c>
    </row>
    <row r="71" spans="2:9" x14ac:dyDescent="0.25">
      <c r="B71" s="14" t="s">
        <v>23</v>
      </c>
      <c r="C71" s="12" t="s">
        <v>22</v>
      </c>
      <c r="D71" s="11" t="s">
        <v>3</v>
      </c>
      <c r="E71" s="11">
        <v>13</v>
      </c>
      <c r="F71" s="12">
        <v>540</v>
      </c>
      <c r="G71" s="13">
        <v>27.9</v>
      </c>
      <c r="H71" s="13">
        <v>30.1</v>
      </c>
      <c r="I71" s="13">
        <v>27.4</v>
      </c>
    </row>
    <row r="72" spans="2:9" ht="60" x14ac:dyDescent="0.25">
      <c r="B72" s="14" t="s">
        <v>84</v>
      </c>
      <c r="C72" s="12" t="s">
        <v>24</v>
      </c>
      <c r="D72" s="11" t="s">
        <v>3</v>
      </c>
      <c r="E72" s="11">
        <v>13</v>
      </c>
      <c r="F72" s="12"/>
      <c r="G72" s="13">
        <f>G73</f>
        <v>24.3</v>
      </c>
      <c r="H72" s="13">
        <f t="shared" ref="H72:I72" si="31">H73</f>
        <v>24.3</v>
      </c>
      <c r="I72" s="13">
        <f t="shared" si="31"/>
        <v>24.3</v>
      </c>
    </row>
    <row r="73" spans="2:9" x14ac:dyDescent="0.25">
      <c r="B73" s="14" t="s">
        <v>23</v>
      </c>
      <c r="C73" s="12" t="s">
        <v>24</v>
      </c>
      <c r="D73" s="11" t="s">
        <v>3</v>
      </c>
      <c r="E73" s="11">
        <v>13</v>
      </c>
      <c r="F73" s="12">
        <v>540</v>
      </c>
      <c r="G73" s="13">
        <v>24.3</v>
      </c>
      <c r="H73" s="13">
        <v>24.3</v>
      </c>
      <c r="I73" s="13">
        <v>24.3</v>
      </c>
    </row>
    <row r="74" spans="2:9" ht="62.25" customHeight="1" x14ac:dyDescent="0.25">
      <c r="B74" s="14" t="s">
        <v>85</v>
      </c>
      <c r="C74" s="12" t="s">
        <v>25</v>
      </c>
      <c r="D74" s="11" t="s">
        <v>3</v>
      </c>
      <c r="E74" s="11">
        <v>13</v>
      </c>
      <c r="F74" s="12"/>
      <c r="G74" s="13">
        <f>G75</f>
        <v>45</v>
      </c>
      <c r="H74" s="13">
        <f t="shared" ref="H74:I74" si="32">H75</f>
        <v>45</v>
      </c>
      <c r="I74" s="13">
        <f t="shared" si="32"/>
        <v>45</v>
      </c>
    </row>
    <row r="75" spans="2:9" x14ac:dyDescent="0.25">
      <c r="B75" s="14" t="s">
        <v>23</v>
      </c>
      <c r="C75" s="12" t="s">
        <v>25</v>
      </c>
      <c r="D75" s="11" t="s">
        <v>3</v>
      </c>
      <c r="E75" s="11">
        <v>13</v>
      </c>
      <c r="F75" s="12">
        <v>540</v>
      </c>
      <c r="G75" s="13">
        <v>45</v>
      </c>
      <c r="H75" s="13">
        <v>45</v>
      </c>
      <c r="I75" s="13">
        <v>45</v>
      </c>
    </row>
    <row r="76" spans="2:9" ht="90" x14ac:dyDescent="0.25">
      <c r="B76" s="14" t="s">
        <v>26</v>
      </c>
      <c r="C76" s="12" t="s">
        <v>27</v>
      </c>
      <c r="D76" s="11" t="s">
        <v>3</v>
      </c>
      <c r="E76" s="11">
        <v>13</v>
      </c>
      <c r="F76" s="12"/>
      <c r="G76" s="13">
        <f>G77</f>
        <v>260.89999999999998</v>
      </c>
      <c r="H76" s="13">
        <f t="shared" ref="H76:I76" si="33">H77</f>
        <v>260.89999999999998</v>
      </c>
      <c r="I76" s="13">
        <f t="shared" si="33"/>
        <v>260.89999999999998</v>
      </c>
    </row>
    <row r="77" spans="2:9" x14ac:dyDescent="0.25">
      <c r="B77" s="14" t="s">
        <v>23</v>
      </c>
      <c r="C77" s="12" t="s">
        <v>27</v>
      </c>
      <c r="D77" s="11" t="s">
        <v>3</v>
      </c>
      <c r="E77" s="11">
        <v>13</v>
      </c>
      <c r="F77" s="12">
        <v>540</v>
      </c>
      <c r="G77" s="13">
        <v>260.89999999999998</v>
      </c>
      <c r="H77" s="13">
        <v>260.89999999999998</v>
      </c>
      <c r="I77" s="13">
        <v>260.89999999999998</v>
      </c>
    </row>
    <row r="78" spans="2:9" ht="30" customHeight="1" x14ac:dyDescent="0.25">
      <c r="B78" s="14" t="s">
        <v>28</v>
      </c>
      <c r="C78" s="12" t="s">
        <v>29</v>
      </c>
      <c r="D78" s="11" t="s">
        <v>71</v>
      </c>
      <c r="E78" s="11" t="s">
        <v>72</v>
      </c>
      <c r="F78" s="12"/>
      <c r="G78" s="13">
        <f>G79+G80</f>
        <v>133</v>
      </c>
      <c r="H78" s="13">
        <f t="shared" ref="H78:I78" si="34">H79+H80</f>
        <v>138.9</v>
      </c>
      <c r="I78" s="13">
        <f t="shared" si="34"/>
        <v>143.80000000000001</v>
      </c>
    </row>
    <row r="79" spans="2:9" ht="30" x14ac:dyDescent="0.25">
      <c r="B79" s="14" t="s">
        <v>15</v>
      </c>
      <c r="C79" s="12" t="s">
        <v>29</v>
      </c>
      <c r="D79" s="11" t="s">
        <v>71</v>
      </c>
      <c r="E79" s="11" t="s">
        <v>72</v>
      </c>
      <c r="F79" s="12">
        <v>120</v>
      </c>
      <c r="G79" s="13">
        <v>96</v>
      </c>
      <c r="H79" s="13">
        <v>96</v>
      </c>
      <c r="I79" s="13">
        <v>96</v>
      </c>
    </row>
    <row r="80" spans="2:9" ht="30" customHeight="1" x14ac:dyDescent="0.25">
      <c r="B80" s="14" t="s">
        <v>18</v>
      </c>
      <c r="C80" s="12" t="s">
        <v>29</v>
      </c>
      <c r="D80" s="11" t="s">
        <v>71</v>
      </c>
      <c r="E80" s="11" t="s">
        <v>72</v>
      </c>
      <c r="F80" s="12">
        <v>240</v>
      </c>
      <c r="G80" s="13">
        <v>37</v>
      </c>
      <c r="H80" s="13">
        <v>42.9</v>
      </c>
      <c r="I80" s="13">
        <v>47.8</v>
      </c>
    </row>
    <row r="81" spans="2:9" ht="45" x14ac:dyDescent="0.25">
      <c r="B81" s="14" t="s">
        <v>61</v>
      </c>
      <c r="C81" s="12" t="s">
        <v>62</v>
      </c>
      <c r="D81" s="11">
        <v>10</v>
      </c>
      <c r="E81" s="11" t="s">
        <v>3</v>
      </c>
      <c r="F81" s="12"/>
      <c r="G81" s="13">
        <f>G82</f>
        <v>34</v>
      </c>
      <c r="H81" s="13">
        <f t="shared" ref="H81:I81" si="35">H82</f>
        <v>24</v>
      </c>
      <c r="I81" s="13">
        <f t="shared" si="35"/>
        <v>24</v>
      </c>
    </row>
    <row r="82" spans="2:9" ht="30" x14ac:dyDescent="0.25">
      <c r="B82" s="14" t="s">
        <v>94</v>
      </c>
      <c r="C82" s="12" t="s">
        <v>62</v>
      </c>
      <c r="D82" s="11">
        <v>10</v>
      </c>
      <c r="E82" s="11" t="s">
        <v>3</v>
      </c>
      <c r="F82" s="12">
        <v>310</v>
      </c>
      <c r="G82" s="13">
        <v>34</v>
      </c>
      <c r="H82" s="13">
        <v>24</v>
      </c>
      <c r="I82" s="13">
        <v>24</v>
      </c>
    </row>
    <row r="83" spans="2:9" ht="30" x14ac:dyDescent="0.25">
      <c r="B83" s="17" t="s">
        <v>77</v>
      </c>
      <c r="C83" s="15" t="s">
        <v>78</v>
      </c>
      <c r="D83" s="11"/>
      <c r="E83" s="11"/>
      <c r="F83" s="12"/>
      <c r="G83" s="18">
        <f>G84+G86+G88</f>
        <v>1450</v>
      </c>
      <c r="H83" s="18">
        <f t="shared" ref="H83:I83" si="36">H84+H86+H88</f>
        <v>0</v>
      </c>
      <c r="I83" s="18">
        <f t="shared" si="36"/>
        <v>0</v>
      </c>
    </row>
    <row r="84" spans="2:9" ht="15" customHeight="1" x14ac:dyDescent="0.25">
      <c r="B84" s="14" t="s">
        <v>80</v>
      </c>
      <c r="C84" s="12" t="s">
        <v>79</v>
      </c>
      <c r="D84" s="11" t="s">
        <v>4</v>
      </c>
      <c r="E84" s="11" t="s">
        <v>72</v>
      </c>
      <c r="F84" s="12"/>
      <c r="G84" s="13">
        <f>G85</f>
        <v>1200</v>
      </c>
      <c r="H84" s="13">
        <f t="shared" ref="H84:I84" si="37">H85</f>
        <v>0</v>
      </c>
      <c r="I84" s="13">
        <f t="shared" si="37"/>
        <v>0</v>
      </c>
    </row>
    <row r="85" spans="2:9" ht="30" customHeight="1" x14ac:dyDescent="0.25">
      <c r="B85" s="14" t="s">
        <v>18</v>
      </c>
      <c r="C85" s="12" t="s">
        <v>79</v>
      </c>
      <c r="D85" s="11" t="s">
        <v>4</v>
      </c>
      <c r="E85" s="11" t="s">
        <v>72</v>
      </c>
      <c r="F85" s="12">
        <v>240</v>
      </c>
      <c r="G85" s="13">
        <v>1200</v>
      </c>
      <c r="H85" s="13">
        <v>0</v>
      </c>
      <c r="I85" s="13">
        <v>0</v>
      </c>
    </row>
    <row r="86" spans="2:9" ht="15" customHeight="1" x14ac:dyDescent="0.25">
      <c r="B86" s="14" t="s">
        <v>80</v>
      </c>
      <c r="C86" s="12" t="s">
        <v>79</v>
      </c>
      <c r="D86" s="11" t="s">
        <v>93</v>
      </c>
      <c r="E86" s="11" t="s">
        <v>73</v>
      </c>
      <c r="F86" s="12"/>
      <c r="G86" s="13">
        <f>G87</f>
        <v>150</v>
      </c>
      <c r="H86" s="13">
        <f>H87</f>
        <v>0</v>
      </c>
      <c r="I86" s="13">
        <f>I87</f>
        <v>0</v>
      </c>
    </row>
    <row r="87" spans="2:9" ht="30" customHeight="1" x14ac:dyDescent="0.25">
      <c r="B87" s="14" t="s">
        <v>18</v>
      </c>
      <c r="C87" s="12" t="s">
        <v>79</v>
      </c>
      <c r="D87" s="11" t="s">
        <v>93</v>
      </c>
      <c r="E87" s="11" t="s">
        <v>73</v>
      </c>
      <c r="F87" s="12">
        <v>240</v>
      </c>
      <c r="G87" s="13">
        <v>150</v>
      </c>
      <c r="H87" s="13">
        <v>0</v>
      </c>
      <c r="I87" s="13">
        <v>0</v>
      </c>
    </row>
    <row r="88" spans="2:9" ht="15" customHeight="1" x14ac:dyDescent="0.25">
      <c r="B88" s="14" t="s">
        <v>80</v>
      </c>
      <c r="C88" s="12" t="s">
        <v>79</v>
      </c>
      <c r="D88" s="11" t="s">
        <v>92</v>
      </c>
      <c r="E88" s="11" t="s">
        <v>71</v>
      </c>
      <c r="F88" s="12"/>
      <c r="G88" s="13">
        <f>G89</f>
        <v>100</v>
      </c>
      <c r="H88" s="13">
        <f t="shared" ref="H88:I88" si="38">H89</f>
        <v>0</v>
      </c>
      <c r="I88" s="13">
        <f t="shared" si="38"/>
        <v>0</v>
      </c>
    </row>
    <row r="89" spans="2:9" ht="30" customHeight="1" x14ac:dyDescent="0.25">
      <c r="B89" s="14" t="s">
        <v>18</v>
      </c>
      <c r="C89" s="12" t="s">
        <v>79</v>
      </c>
      <c r="D89" s="11" t="s">
        <v>92</v>
      </c>
      <c r="E89" s="11" t="s">
        <v>71</v>
      </c>
      <c r="F89" s="12">
        <v>240</v>
      </c>
      <c r="G89" s="13">
        <v>100</v>
      </c>
      <c r="H89" s="13">
        <v>0</v>
      </c>
      <c r="I89" s="13">
        <v>0</v>
      </c>
    </row>
    <row r="90" spans="2:9" x14ac:dyDescent="0.25">
      <c r="B90" s="4" t="s">
        <v>68</v>
      </c>
      <c r="C90" s="6"/>
      <c r="D90" s="6"/>
      <c r="E90" s="6"/>
      <c r="F90" s="6"/>
      <c r="G90" s="8">
        <f>G14+G21+G34+G39+G42+G49+G60+G83</f>
        <v>17560.7</v>
      </c>
      <c r="H90" s="8">
        <f>H14+H21+H34+H39+H42+H49+H60+H83</f>
        <v>7177.7</v>
      </c>
      <c r="I90" s="8">
        <f>I14+I21+I34+I39+I42+I49+I60+I83</f>
        <v>7191.1</v>
      </c>
    </row>
    <row r="91" spans="2:9" ht="15.75" x14ac:dyDescent="0.25">
      <c r="I91" s="19" t="s">
        <v>101</v>
      </c>
    </row>
  </sheetData>
  <mergeCells count="9">
    <mergeCell ref="E2:I2"/>
    <mergeCell ref="G10:I10"/>
    <mergeCell ref="B6:I6"/>
    <mergeCell ref="E3:I3"/>
    <mergeCell ref="B10:B11"/>
    <mergeCell ref="C10:C11"/>
    <mergeCell ref="D10:D11"/>
    <mergeCell ref="E10:E11"/>
    <mergeCell ref="F10:F11"/>
  </mergeCells>
  <pageMargins left="0.7" right="0.7" top="0.75" bottom="0.75" header="0.3" footer="0.3"/>
  <pageSetup paperSize="9" scale="73" fitToHeight="0" orientation="portrait" r:id="rId1"/>
  <ignoredErrors>
    <ignoredError sqref="D35:E38 D40:D41 D58:D59 D67:E82 D22:E26 D43:E48 D84:E89 D15:E20 D50:E55 D61:E65 D66:E66 D27:E33 D56:E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ZverDVD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</dc:creator>
  <cp:lastModifiedBy>Zver</cp:lastModifiedBy>
  <cp:lastPrinted>2023-06-07T08:46:58Z</cp:lastPrinted>
  <dcterms:created xsi:type="dcterms:W3CDTF">2022-11-11T08:49:20Z</dcterms:created>
  <dcterms:modified xsi:type="dcterms:W3CDTF">2023-12-12T08:46:20Z</dcterms:modified>
</cp:coreProperties>
</file>