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2024" sheetId="1" r:id="rId1"/>
    <sheet name="2025" sheetId="4" r:id="rId2"/>
    <sheet name="2026" sheetId="5" r:id="rId3"/>
  </sheets>
  <calcPr calcId="145621"/>
</workbook>
</file>

<file path=xl/calcChain.xml><?xml version="1.0" encoding="utf-8"?>
<calcChain xmlns="http://schemas.openxmlformats.org/spreadsheetml/2006/main">
  <c r="D43" i="5" l="1"/>
  <c r="D30" i="5"/>
  <c r="D26" i="5"/>
  <c r="D25" i="5" s="1"/>
  <c r="D24" i="5" s="1"/>
  <c r="D14" i="5"/>
  <c r="D11" i="5"/>
  <c r="D10" i="5" s="1"/>
  <c r="D8" i="5"/>
  <c r="D6" i="5"/>
  <c r="C30" i="5"/>
  <c r="C43" i="5"/>
  <c r="C26" i="5"/>
  <c r="C14" i="5"/>
  <c r="C11" i="5"/>
  <c r="C10" i="5" s="1"/>
  <c r="C5" i="5" s="1"/>
  <c r="C8" i="5"/>
  <c r="C6" i="5"/>
  <c r="E52" i="5"/>
  <c r="E51" i="5"/>
  <c r="D51" i="5"/>
  <c r="C51" i="5"/>
  <c r="E50" i="5"/>
  <c r="E49" i="5"/>
  <c r="E48" i="5"/>
  <c r="E47" i="5"/>
  <c r="E46" i="5"/>
  <c r="E45" i="5"/>
  <c r="E44" i="5"/>
  <c r="E42" i="5"/>
  <c r="E41" i="5"/>
  <c r="E40" i="5"/>
  <c r="E39" i="5"/>
  <c r="E38" i="5"/>
  <c r="E37" i="5"/>
  <c r="E36" i="5"/>
  <c r="E35" i="5"/>
  <c r="E34" i="5"/>
  <c r="E33" i="5"/>
  <c r="E32" i="5"/>
  <c r="E31" i="5"/>
  <c r="E29" i="5"/>
  <c r="E28" i="5"/>
  <c r="E27" i="5"/>
  <c r="E23" i="5"/>
  <c r="E22" i="5"/>
  <c r="E21" i="5"/>
  <c r="E20" i="5"/>
  <c r="E19" i="5"/>
  <c r="E18" i="5"/>
  <c r="E17" i="5"/>
  <c r="E16" i="5"/>
  <c r="E15" i="5"/>
  <c r="E14" i="5"/>
  <c r="E13" i="5"/>
  <c r="E12" i="5"/>
  <c r="E9" i="5"/>
  <c r="E8" i="5" s="1"/>
  <c r="E7" i="5"/>
  <c r="E6" i="5" s="1"/>
  <c r="E52" i="4"/>
  <c r="E51" i="4" s="1"/>
  <c r="E45" i="4"/>
  <c r="E46" i="4"/>
  <c r="E47" i="4"/>
  <c r="E48" i="4"/>
  <c r="E49" i="4"/>
  <c r="E50" i="4"/>
  <c r="E44" i="4"/>
  <c r="E35" i="4"/>
  <c r="E36" i="4"/>
  <c r="E37" i="4"/>
  <c r="E38" i="4"/>
  <c r="E39" i="4"/>
  <c r="E40" i="4"/>
  <c r="E41" i="4"/>
  <c r="E42" i="4"/>
  <c r="E32" i="4"/>
  <c r="E33" i="4"/>
  <c r="E34" i="4"/>
  <c r="E31" i="4"/>
  <c r="C51" i="4"/>
  <c r="C43" i="4"/>
  <c r="C30" i="4"/>
  <c r="C26" i="4"/>
  <c r="C14" i="4"/>
  <c r="C11" i="4"/>
  <c r="C10" i="4" s="1"/>
  <c r="C8" i="4"/>
  <c r="C6" i="4"/>
  <c r="E30" i="5" l="1"/>
  <c r="D5" i="5"/>
  <c r="D53" i="5" s="1"/>
  <c r="C5" i="4"/>
  <c r="C25" i="5"/>
  <c r="C24" i="5" s="1"/>
  <c r="C53" i="5" s="1"/>
  <c r="E11" i="5"/>
  <c r="E10" i="5" s="1"/>
  <c r="E5" i="5" s="1"/>
  <c r="E26" i="5"/>
  <c r="E43" i="5" s="1"/>
  <c r="E25" i="5" s="1"/>
  <c r="E24" i="5" s="1"/>
  <c r="C25" i="4"/>
  <c r="C24" i="4" s="1"/>
  <c r="C53" i="4" s="1"/>
  <c r="E53" i="5" l="1"/>
  <c r="D51" i="4"/>
  <c r="D43" i="4"/>
  <c r="D30" i="4"/>
  <c r="D26" i="4"/>
  <c r="D14" i="4"/>
  <c r="D11" i="4"/>
  <c r="D10" i="4"/>
  <c r="D8" i="4"/>
  <c r="D6" i="4"/>
  <c r="D5" i="4" l="1"/>
  <c r="D25" i="4"/>
  <c r="D24" i="4" s="1"/>
  <c r="D53" i="4" l="1"/>
  <c r="E11" i="4" l="1"/>
  <c r="E29" i="4"/>
  <c r="E28" i="4"/>
  <c r="E27" i="4"/>
  <c r="E26" i="4" s="1"/>
  <c r="E23" i="4"/>
  <c r="E22" i="4"/>
  <c r="E21" i="4"/>
  <c r="E20" i="4"/>
  <c r="E19" i="4"/>
  <c r="E18" i="4"/>
  <c r="E17" i="4"/>
  <c r="E16" i="4"/>
  <c r="E15" i="4"/>
  <c r="E13" i="4"/>
  <c r="E12" i="4"/>
  <c r="E9" i="4"/>
  <c r="E8" i="4" s="1"/>
  <c r="E7" i="4"/>
  <c r="E6" i="4" s="1"/>
  <c r="E52" i="1"/>
  <c r="E53" i="1"/>
  <c r="E54" i="1"/>
  <c r="E55" i="1"/>
  <c r="E56" i="1"/>
  <c r="E57" i="1"/>
  <c r="E51" i="1"/>
  <c r="E39" i="1"/>
  <c r="E40" i="1"/>
  <c r="E41" i="1"/>
  <c r="E42" i="1"/>
  <c r="E43" i="1"/>
  <c r="E44" i="1"/>
  <c r="E45" i="1"/>
  <c r="E46" i="1"/>
  <c r="E47" i="1"/>
  <c r="E48" i="1"/>
  <c r="E49" i="1"/>
  <c r="E38" i="1"/>
  <c r="E35" i="1"/>
  <c r="E36" i="1"/>
  <c r="E34" i="1"/>
  <c r="E33" i="1" s="1"/>
  <c r="E23" i="1"/>
  <c r="E24" i="1"/>
  <c r="E25" i="1"/>
  <c r="E26" i="1"/>
  <c r="E27" i="1"/>
  <c r="E28" i="1"/>
  <c r="E29" i="1"/>
  <c r="E30" i="1"/>
  <c r="E22" i="1"/>
  <c r="E19" i="1"/>
  <c r="E20" i="1"/>
  <c r="E18" i="1"/>
  <c r="E16" i="1"/>
  <c r="E14" i="1"/>
  <c r="E13" i="1" s="1"/>
  <c r="C50" i="1"/>
  <c r="C37" i="1"/>
  <c r="C58" i="1"/>
  <c r="E58" i="1"/>
  <c r="E59" i="1"/>
  <c r="E15" i="1"/>
  <c r="C33" i="1"/>
  <c r="C29" i="1"/>
  <c r="C12" i="1" s="1"/>
  <c r="C21" i="1"/>
  <c r="C17" i="1"/>
  <c r="C15" i="1"/>
  <c r="C13" i="1"/>
  <c r="E14" i="4" l="1"/>
  <c r="E10" i="4"/>
  <c r="E30" i="4"/>
  <c r="E5" i="4"/>
  <c r="E17" i="1"/>
  <c r="E12" i="1" s="1"/>
  <c r="C32" i="1"/>
  <c r="C31" i="1" s="1"/>
  <c r="C60" i="1" s="1"/>
  <c r="E50" i="1"/>
  <c r="E21" i="1"/>
  <c r="E37" i="1"/>
  <c r="E43" i="4" l="1"/>
  <c r="E25" i="4" s="1"/>
  <c r="E24" i="4" s="1"/>
  <c r="E53" i="4" s="1"/>
  <c r="E32" i="1"/>
  <c r="E31" i="1" s="1"/>
  <c r="E60" i="1" s="1"/>
  <c r="D58" i="1" l="1"/>
  <c r="D50" i="1"/>
  <c r="D37" i="1"/>
  <c r="D33" i="1"/>
  <c r="D32" i="1"/>
  <c r="D31" i="1" s="1"/>
  <c r="D60" i="1" s="1"/>
  <c r="D29" i="1"/>
  <c r="D21" i="1"/>
  <c r="D17" i="1"/>
  <c r="D15" i="1"/>
  <c r="D13" i="1"/>
  <c r="D12" i="1"/>
</calcChain>
</file>

<file path=xl/sharedStrings.xml><?xml version="1.0" encoding="utf-8"?>
<sst xmlns="http://schemas.openxmlformats.org/spreadsheetml/2006/main" count="348" uniqueCount="130">
  <si>
    <t>ПОЯСНИТЕЛЬНАЯ ЗАПИСКА</t>
  </si>
  <si>
    <t>Предлагается внести следующие изменения:</t>
  </si>
  <si>
    <t>ДОХОДНАЯ ЧАСТЬ БЮДЖЕТА</t>
  </si>
  <si>
    <t xml:space="preserve">                                                                                                                                  Таблица 1</t>
  </si>
  <si>
    <t>Код бюджетной классификации                                    Российской Федерации</t>
  </si>
  <si>
    <t>Наименование доходов</t>
  </si>
  <si>
    <t>Уточнение                                 по видам                        доходов                      (тыс. руб.)</t>
  </si>
  <si>
    <t>Отклонение                       (тыс. руб.)</t>
  </si>
  <si>
    <t>Пояснение отклонений</t>
  </si>
  <si>
    <t>2 00 00000 00 0000 000</t>
  </si>
  <si>
    <t>2 02 10000 00 0000 150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</si>
  <si>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</si>
  <si>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</si>
  <si>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</si>
  <si>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</si>
  <si>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Принято в бюджете                               (тыс. руб.)</t>
  </si>
  <si>
    <t>(+ / -)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</si>
  <si>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</si>
  <si>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</si>
  <si>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</si>
  <si>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</si>
  <si>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</si>
  <si>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</si>
  <si>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</si>
  <si>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</si>
  <si>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</si>
  <si>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</si>
  <si>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</si>
  <si>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</si>
  <si>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</si>
  <si>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</si>
  <si>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</si>
  <si>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</si>
  <si>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</si>
  <si>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</si>
  <si>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</si>
  <si>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</si>
  <si>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</si>
  <si>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</si>
  <si>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</si>
  <si>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</si>
  <si>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</si>
  <si>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</si>
  <si>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</si>
  <si>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</si>
  <si>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 xml:space="preserve">Налог на доходы физических лиц </t>
  </si>
  <si>
    <t>1 06 00000 00 0000 000</t>
  </si>
  <si>
    <t>НАЛОГИ НА ИМУЩЕСТВО</t>
  </si>
  <si>
    <t>1 06 01000 00 0000 000</t>
  </si>
  <si>
    <t>Налог на имущество физических лиц</t>
  </si>
  <si>
    <t>1 06 06030 00 0000 000</t>
  </si>
  <si>
    <t>Земельный налог с организаций</t>
  </si>
  <si>
    <t>1 06 06040 00 0000 000</t>
  </si>
  <si>
    <t>Земельный налог с физических лиц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</si>
  <si>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</si>
  <si>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</si>
  <si>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</si>
  <si>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
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</si>
  <si>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</si>
  <si>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</si>
  <si>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2 02 15002 14 0000 150</t>
  </si>
  <si>
    <t>Дотации бюджетам муниципальных округов на поддержку мер по обеспечению сбалансированности бюджетов</t>
  </si>
  <si>
    <t>2 02 15009 14 0000 150</t>
  </si>
  <si>
    <t xml:space="preserve"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
</t>
  </si>
  <si>
    <t>2 02 20077 14 0000 150</t>
  </si>
  <si>
    <t>Субсидии бюджетам муниципальных округов на софинансирование капитальных вложений в объекты муниципальной собственности</t>
  </si>
  <si>
    <t>2 02 20299 14 0000 150</t>
  </si>
  <si>
    <t>2 02 20302 14 0000 150</t>
  </si>
  <si>
    <t>2 02 25213 14 0000 150</t>
  </si>
  <si>
    <t xml:space="preserve"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
</t>
  </si>
  <si>
    <t>2 02 25304 14 0000 150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</si>
  <si>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</si>
  <si>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2 02 25424 14 0000 150</t>
  </si>
  <si>
    <t>Субсидии бюджетам муниципальных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</si>
  <si>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2 02 25555 14 0000 150</t>
  </si>
  <si>
    <t>Субсидии бюджетам муниципальных округов на реализацию программ формирования современной городской среды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</si>
  <si>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</si>
  <si>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</si>
  <si>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2 02 25599 14 0000 150</t>
  </si>
  <si>
    <t>2 02 25750 14 0000 150</t>
  </si>
  <si>
    <t>Субсидии бюджетам муниципальныз округов на реализацию мероприятий по модернизации школьных систем образования</t>
  </si>
  <si>
    <t>2 02 29999 14 0000 150</t>
  </si>
  <si>
    <t>2 02 30024 14 0000 150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</si>
  <si>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</si>
  <si>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</si>
  <si>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2 02 35120 14 0000 150</t>
  </si>
  <si>
    <t>2 02 35179 14 0000 150</t>
  </si>
  <si>
    <t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</si>
  <si>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2 02 35303 14 0000 150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</si>
  <si>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</si>
  <si>
    <t>2 02 36900 14 0000 150</t>
  </si>
  <si>
    <t>Единая субвенция бюджетам муниципальных округов из бюджета субъекта Российской Федерации</t>
  </si>
  <si>
    <t>2 02 40000 00 0000 150</t>
  </si>
  <si>
    <t>Иные межбюджетные трансферты</t>
  </si>
  <si>
    <t>2 02 49999 14 0000 150</t>
  </si>
  <si>
    <t xml:space="preserve">Прочие межбюджетные трансферты, передаваемые бюджетам муниципальных округов
</t>
  </si>
  <si>
    <t>Всего</t>
  </si>
  <si>
    <t>2024 ГОД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</si>
  <si>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</si>
  <si>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2 02 25511 14 0000 150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</si>
  <si>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</si>
  <si>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</si>
  <si>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Федерации</t>
  </si>
  <si>
    <t>2 02 39998 14 0000 150</t>
  </si>
  <si>
    <t>Субсидии бюджетам муниципальных округов на проведение комплексных кадастровых работ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</si>
  <si>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</si>
  <si>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округов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</si>
  <si>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</si>
  <si>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на КД : 2 02 20302 14 0000 150</t>
  </si>
  <si>
    <t>с КД 2 02 20299 14 0000 150</t>
  </si>
  <si>
    <t>с КД 2 02 29999 14 0000 150</t>
  </si>
  <si>
    <t>на КД: 2 02 29999 14 0000 150 -81,5     на  КД: 2 02 25599 14 0000 150 - 186,4</t>
  </si>
  <si>
    <t>с КД: 2 02 29999 14 0000 150</t>
  </si>
  <si>
    <t>с КД: 2 02 25511 14 0000 150</t>
  </si>
  <si>
    <t>на КД: 2 02 20077 14 0000 150 - 211684,2                                                              на КД: 2 02 25424 14 0000 150 - 73115,2   на КД: 2 02 25555 14 0000 150 -3164,8    на КД: 2 02 25750 14 0000 150 -86448,3</t>
  </si>
  <si>
    <t>на КД: 2 02 35179 14 0000 150 - 1096,0  на КД: 2 02 35303 14 0000 150 - 8367,2</t>
  </si>
  <si>
    <t xml:space="preserve">с КД: 2 02 30024 14 0000 150 </t>
  </si>
  <si>
    <t>с КД: 2 02 39998 14 0000 150</t>
  </si>
  <si>
    <t>на КД: 2 02 36900 14 0000 150</t>
  </si>
  <si>
    <t>2025 ГОД</t>
  </si>
  <si>
    <t>на КД: 2 02 35179 14 0000 150 - 1096,0  на КД: 2 02 35303 14 0000 150 - 8484,0</t>
  </si>
  <si>
    <t>В доходную часть районного бюджета на 2024-2026 годы предлагается внести изменения, указанные в таблицах № 1,2,3.</t>
  </si>
  <si>
    <t>2026 ГОД</t>
  </si>
  <si>
    <t>на КД: 2 02 35179 14 0000 150 - 1320,8  на КД: 2 02 35303 14 0000 150 - 8526,4</t>
  </si>
  <si>
    <t xml:space="preserve">                                                                                                                                  Таблица 2</t>
  </si>
  <si>
    <t xml:space="preserve">                                                                                                                                  Таблица 3</t>
  </si>
  <si>
    <t xml:space="preserve"> к проекту решения Представительного Собрания Кирилловского муниципального округа</t>
  </si>
  <si>
    <t>После внесения вышеуказанных изменений доходы бюджета округа не изменятся и составят: в 2024 году - 1 148 111,5 тыс. руб.;                                                    в 2025 году - 664 552,0 тыс. руб.; в 2026 году -775 328,0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</si>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</sst>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р_."/>
    <numFmt numFmtId="165" formatCode="#,##0.0"/>
    <numFmt numFmtId="166" formatCode="0.0"/>
  </numFmts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i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6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justify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0" fontId="4" fillId="2" borderId="1" xfId="0" applyFont="1" applyFill="1" applyBorder="1" applyAlignment="1">
      <alignment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164" fontId="4" fillId="2" borderId="1" xfId="0" applyNumberFormat="1" applyFont="1" applyFill="1" applyBorder="1" applyAlignment="1">
      <alignment horizontal="center" vertical="center"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165" fontId="6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top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1" xfId="0" applyFont="1" applyFill="1" applyBorder="1" applyAlignment="1">
      <alignment wrapText="1"/>
    </xf>
    <xf numFmtId="0" fontId="4" fillId="0" borderId="1" xfId="0" applyFont="1" applyFill="1" applyBorder="1"/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vertical="top"/>
    </xf>
    <xf numFmtId="164" fontId="4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tabSelected="1" zoomScaleNormal="100" workbookViewId="0">
      <selection activeCell="B15" sqref="B15"/>
    </sheetView>
  </sheetViews>
  <sheetFormatPr defaultRowHeight="15" x14ac:dyDescent="0.25"/>
  <cols>
    <col min="1" max="1" width="25" customWidth="1"/>
    <col min="2" max="2" width="44.42578125" customWidth="1"/>
    <col min="3" max="5" width="13.28515625" customWidth="1"/>
    <col min="6" max="6" width="36.85546875" style="23" customWidth="1"/>
  </cols>
  <sheetData>
    <row r="1" spans="1:6" ht="15.75" x14ac:dyDescent="0.25">
      <c r="A1" s="32" t="s">
        <v>0</v>
      </c>
      <c r="B1" s="32"/>
      <c r="C1" s="32"/>
      <c r="D1" s="32"/>
      <c r="E1" s="32"/>
      <c r="F1" s="32"/>
    </row>
    <row r="2" spans="1:6" ht="19.5" customHeight="1" x14ac:dyDescent="0.25">
      <c r="A2" s="32" t="s">
        <v>126</v>
      </c>
      <c r="B2" s="32"/>
      <c r="C2" s="32"/>
      <c r="D2" s="32"/>
      <c r="E2" s="32"/>
      <c r="F2" s="32"/>
    </row>
    <row r="3" spans="1:6" ht="15.75" x14ac:dyDescent="0.25">
      <c r="A3" s="1"/>
    </row>
    <row r="4" spans="1:6" ht="15.75" x14ac:dyDescent="0.25">
      <c r="A4" s="33" t="s">
        <v>1</v>
      </c>
      <c r="B4" s="33"/>
      <c r="C4" s="33"/>
      <c r="D4" s="33"/>
      <c r="E4" s="33"/>
      <c r="F4" s="33"/>
    </row>
    <row r="5" spans="1:6" ht="15.75" x14ac:dyDescent="0.25">
      <c r="A5" s="32" t="s">
        <v>2</v>
      </c>
      <c r="B5" s="32"/>
      <c r="C5" s="32"/>
      <c r="D5" s="32"/>
      <c r="E5" s="32"/>
      <c r="F5" s="32"/>
    </row>
    <row r="6" spans="1:6" ht="15.75" x14ac:dyDescent="0.25">
      <c r="A6" s="33" t="s">
        <v>121</v>
      </c>
      <c r="B6" s="33"/>
      <c r="C6" s="33"/>
      <c r="D6" s="33"/>
      <c r="E6" s="33"/>
      <c r="F6" s="33"/>
    </row>
    <row r="7" spans="1:6" ht="31.5" customHeight="1" x14ac:dyDescent="0.25">
      <c r="A7" s="30" t="s">
        <v>127</v>
      </c>
      <c r="B7" s="30"/>
      <c r="C7" s="30"/>
      <c r="D7" s="30"/>
      <c r="E7" s="30"/>
      <c r="F7" s="30"/>
    </row>
    <row r="8" spans="1:6" ht="16.5" customHeight="1" x14ac:dyDescent="0.25">
      <c r="A8" s="2" t="s">
        <v>3</v>
      </c>
    </row>
    <row r="9" spans="1:6" ht="40.5" customHeight="1" x14ac:dyDescent="0.25">
      <c r="A9" s="34" t="s">
        <v>4</v>
      </c>
      <c r="B9" s="34" t="s">
        <v>5</v>
      </c>
      <c r="C9" s="34" t="s">
        <v>15</v>
      </c>
      <c r="D9" s="34" t="s">
        <v>6</v>
      </c>
      <c r="E9" s="13" t="s">
        <v>7</v>
      </c>
      <c r="F9" s="35" t="s">
        <v>8</v>
      </c>
    </row>
    <row r="10" spans="1:6" x14ac:dyDescent="0.25">
      <c r="A10" s="34"/>
      <c r="B10" s="34"/>
      <c r="C10" s="34"/>
      <c r="D10" s="34"/>
      <c r="E10" s="13" t="s">
        <v>16</v>
      </c>
      <c r="F10" s="35"/>
    </row>
    <row r="11" spans="1:6" s="7" customFormat="1" ht="15.75" x14ac:dyDescent="0.25">
      <c r="A11" s="31" t="s">
        <v>97</v>
      </c>
      <c r="B11" s="31"/>
      <c r="C11" s="31"/>
      <c r="D11" s="31"/>
      <c r="E11" s="31"/>
      <c r="F11" s="31"/>
    </row>
    <row r="12" spans="1:6" ht="28.5" x14ac:dyDescent="0.25">
      <c r="A12" s="14" t="s">
        <v>17</v>
      </c>
      <c r="B12" s="15" t="s">
        <v>18</v>
      </c>
      <c r="C12" s="20">
        <f>C13+C15+C17+C25+C26+C27+C29+C30+C28+C21</f>
        <v>293625</v>
      </c>
      <c r="D12" s="20">
        <f>D13+D15+D17+D25+D26+D27+D29+D30+D28+D21</f>
        <v>293625</v>
      </c>
      <c r="E12" s="16">
        <f>E13+E15+E17+E21+E25+E26+E27+E28+E29+E30</f>
        <v>0</v>
      </c>
      <c r="F12" s="11"/>
    </row>
    <row r="13" spans="1:6" ht="17.45" customHeight="1" x14ac:dyDescent="0.25">
      <c r="A13" s="10" t="s">
        <v>19</v>
      </c>
      <c r="B13" s="11" t="s">
        <v>20</v>
      </c>
      <c r="C13" s="8">
        <f>C14</f>
        <v>205920</v>
      </c>
      <c r="D13" s="8">
        <f>D14</f>
        <v>205920</v>
      </c>
      <c r="E13" s="21">
        <f>E14</f>
        <v>0</v>
      </c>
      <c r="F13" s="24"/>
    </row>
    <row r="14" spans="1:6" x14ac:dyDescent="0.25">
      <c r="A14" s="10" t="s">
        <v>21</v>
      </c>
      <c r="B14" s="11" t="s">
        <v>45</v>
      </c>
      <c r="C14" s="8">
        <v>205920</v>
      </c>
      <c r="D14" s="8">
        <v>205920</v>
      </c>
      <c r="E14" s="21">
        <f>D14-C14</f>
        <v>0</v>
      </c>
      <c r="F14" s="11"/>
    </row>
    <row r="15" spans="1:6" ht="52.5" customHeight="1" x14ac:dyDescent="0.25">
      <c r="A15" s="10" t="s">
        <v>22</v>
      </c>
      <c r="B15" s="11" t="s">
        <v>23</v>
      </c>
      <c r="C15" s="8">
        <f>C16</f>
        <v>34569</v>
      </c>
      <c r="D15" s="8">
        <f>D16</f>
        <v>34569</v>
      </c>
      <c r="E15" s="21">
        <f>E16</f>
        <v>0</v>
      </c>
      <c r="F15" s="11"/>
    </row>
    <row r="16" spans="1:6" ht="45" x14ac:dyDescent="0.25">
      <c r="A16" s="10" t="s">
        <v>22</v>
      </c>
      <c r="B16" s="11" t="s">
        <v>24</v>
      </c>
      <c r="C16" s="8">
        <v>34569</v>
      </c>
      <c r="D16" s="8">
        <v>34569</v>
      </c>
      <c r="E16" s="21">
        <f>D16-C16</f>
        <v>0</v>
      </c>
      <c r="F16" s="11"/>
    </row>
    <row r="17" spans="1:6" x14ac:dyDescent="0.25">
      <c r="A17" s="10" t="s">
        <v>25</v>
      </c>
      <c r="B17" s="11" t="s">
        <v>26</v>
      </c>
      <c r="C17" s="8">
        <f>SUM(C18:C20)</f>
        <v>24527</v>
      </c>
      <c r="D17" s="8">
        <f>SUM(D18:D20)</f>
        <v>24527</v>
      </c>
      <c r="E17" s="21">
        <f>SUM(E18:E20)</f>
        <v>0</v>
      </c>
      <c r="F17" s="11"/>
    </row>
    <row r="18" spans="1:6" ht="30" x14ac:dyDescent="0.25">
      <c r="A18" s="10" t="s">
        <v>27</v>
      </c>
      <c r="B18" s="11" t="s">
        <v>28</v>
      </c>
      <c r="C18" s="8">
        <v>23575</v>
      </c>
      <c r="D18" s="8">
        <v>23575</v>
      </c>
      <c r="E18" s="21">
        <f>D18-C18</f>
        <v>0</v>
      </c>
      <c r="F18" s="11"/>
    </row>
    <row r="19" spans="1:6" x14ac:dyDescent="0.25">
      <c r="A19" s="10" t="s">
        <v>29</v>
      </c>
      <c r="B19" s="11" t="s">
        <v>30</v>
      </c>
      <c r="C19" s="8">
        <v>0</v>
      </c>
      <c r="D19" s="8">
        <v>0</v>
      </c>
      <c r="E19" s="21">
        <f t="shared" ref="E19:E20" si="0">D19-C19</f>
        <v>0</v>
      </c>
      <c r="F19" s="11"/>
    </row>
    <row r="20" spans="1:6" ht="30" x14ac:dyDescent="0.25">
      <c r="A20" s="10" t="s">
        <v>31</v>
      </c>
      <c r="B20" s="11" t="s">
        <v>32</v>
      </c>
      <c r="C20" s="8">
        <v>952</v>
      </c>
      <c r="D20" s="8">
        <v>952</v>
      </c>
      <c r="E20" s="21">
        <f t="shared" si="0"/>
        <v>0</v>
      </c>
      <c r="F20" s="11"/>
    </row>
    <row r="21" spans="1:6" x14ac:dyDescent="0.25">
      <c r="A21" s="10" t="s">
        <v>46</v>
      </c>
      <c r="B21" s="11" t="s">
        <v>47</v>
      </c>
      <c r="C21" s="8">
        <f>SUM(C22:C24)</f>
        <v>11503</v>
      </c>
      <c r="D21" s="8">
        <f>SUM(D22:D24)</f>
        <v>11503</v>
      </c>
      <c r="E21" s="21">
        <f>SUM(E22:E24)</f>
        <v>0</v>
      </c>
      <c r="F21" s="11"/>
    </row>
    <row r="22" spans="1:6" x14ac:dyDescent="0.25">
      <c r="A22" s="10" t="s">
        <v>48</v>
      </c>
      <c r="B22" s="11" t="s">
        <v>49</v>
      </c>
      <c r="C22" s="8">
        <v>5123</v>
      </c>
      <c r="D22" s="8">
        <v>5123</v>
      </c>
      <c r="E22" s="21">
        <f>D22-C22</f>
        <v>0</v>
      </c>
      <c r="F22" s="11"/>
    </row>
    <row r="23" spans="1:6" x14ac:dyDescent="0.25">
      <c r="A23" s="10" t="s">
        <v>50</v>
      </c>
      <c r="B23" s="11" t="s">
        <v>51</v>
      </c>
      <c r="C23" s="8">
        <v>2770</v>
      </c>
      <c r="D23" s="8">
        <v>2770</v>
      </c>
      <c r="E23" s="21">
        <f t="shared" ref="E23:E30" si="1">D23-C23</f>
        <v>0</v>
      </c>
      <c r="F23" s="11"/>
    </row>
    <row r="24" spans="1:6" x14ac:dyDescent="0.25">
      <c r="A24" s="10" t="s">
        <v>52</v>
      </c>
      <c r="B24" s="11" t="s">
        <v>53</v>
      </c>
      <c r="C24" s="8">
        <v>3610</v>
      </c>
      <c r="D24" s="8">
        <v>3610</v>
      </c>
      <c r="E24" s="21">
        <f t="shared" si="1"/>
        <v>0</v>
      </c>
      <c r="F24" s="11"/>
    </row>
    <row r="25" spans="1:6" x14ac:dyDescent="0.25">
      <c r="A25" s="10" t="s">
        <v>33</v>
      </c>
      <c r="B25" s="11" t="s">
        <v>34</v>
      </c>
      <c r="C25" s="8">
        <v>1624</v>
      </c>
      <c r="D25" s="8">
        <v>1624</v>
      </c>
      <c r="E25" s="21">
        <f t="shared" si="1"/>
        <v>0</v>
      </c>
      <c r="F25" s="11"/>
    </row>
    <row r="26" spans="1:6" ht="60" x14ac:dyDescent="0.25">
      <c r="A26" s="10" t="s">
        <v>35</v>
      </c>
      <c r="B26" s="11" t="s">
        <v>36</v>
      </c>
      <c r="C26" s="8">
        <v>7577</v>
      </c>
      <c r="D26" s="8">
        <v>7577</v>
      </c>
      <c r="E26" s="21">
        <f t="shared" si="1"/>
        <v>0</v>
      </c>
      <c r="F26" s="11"/>
    </row>
    <row r="27" spans="1:6" ht="30" x14ac:dyDescent="0.25">
      <c r="A27" s="10" t="s">
        <v>37</v>
      </c>
      <c r="B27" s="11" t="s">
        <v>38</v>
      </c>
      <c r="C27" s="8">
        <v>465</v>
      </c>
      <c r="D27" s="8">
        <v>465</v>
      </c>
      <c r="E27" s="21">
        <f t="shared" si="1"/>
        <v>0</v>
      </c>
      <c r="F27" s="11"/>
    </row>
    <row r="28" spans="1:6" ht="45" x14ac:dyDescent="0.25">
      <c r="A28" s="10" t="s">
        <v>39</v>
      </c>
      <c r="B28" s="11" t="s">
        <v>40</v>
      </c>
      <c r="C28" s="8">
        <v>2062</v>
      </c>
      <c r="D28" s="8">
        <v>2062</v>
      </c>
      <c r="E28" s="21">
        <f t="shared" si="1"/>
        <v>0</v>
      </c>
      <c r="F28" s="11"/>
    </row>
    <row r="29" spans="1:6" ht="39.75" customHeight="1" x14ac:dyDescent="0.25">
      <c r="A29" s="10" t="s">
        <v>41</v>
      </c>
      <c r="B29" s="11" t="s">
        <v>42</v>
      </c>
      <c r="C29" s="8">
        <f>1062+2970+478+255</f>
        <v>4765</v>
      </c>
      <c r="D29" s="8">
        <f>1062+2970+478+255</f>
        <v>4765</v>
      </c>
      <c r="E29" s="21">
        <f t="shared" si="1"/>
        <v>0</v>
      </c>
      <c r="F29" s="11"/>
    </row>
    <row r="30" spans="1:6" ht="30" x14ac:dyDescent="0.25">
      <c r="A30" s="10" t="s">
        <v>43</v>
      </c>
      <c r="B30" s="11" t="s">
        <v>44</v>
      </c>
      <c r="C30" s="8">
        <v>613</v>
      </c>
      <c r="D30" s="8">
        <v>613</v>
      </c>
      <c r="E30" s="21">
        <f t="shared" si="1"/>
        <v>0</v>
      </c>
      <c r="F30" s="11"/>
    </row>
    <row r="31" spans="1:6" x14ac:dyDescent="0.25">
      <c r="A31" s="14" t="s">
        <v>9</v>
      </c>
      <c r="B31" s="15" t="s">
        <v>54</v>
      </c>
      <c r="C31" s="20">
        <f>C32</f>
        <v>854486.5</v>
      </c>
      <c r="D31" s="20">
        <f>D32</f>
        <v>854486.5</v>
      </c>
      <c r="E31" s="20">
        <f>E32</f>
        <v>-1.0913936421275139E-11</v>
      </c>
      <c r="F31" s="11"/>
    </row>
    <row r="32" spans="1:6" ht="45" x14ac:dyDescent="0.25">
      <c r="A32" s="10" t="s">
        <v>55</v>
      </c>
      <c r="B32" s="11" t="s">
        <v>56</v>
      </c>
      <c r="C32" s="8">
        <f>C33+C37+C50+C58</f>
        <v>854486.5</v>
      </c>
      <c r="D32" s="8">
        <f>D33+D37+D50+D58</f>
        <v>854486.5</v>
      </c>
      <c r="E32" s="18">
        <f>E33+E37+E50+E58</f>
        <v>-1.0913936421275139E-11</v>
      </c>
      <c r="F32" s="11"/>
    </row>
    <row r="33" spans="1:6" ht="36.75" customHeight="1" x14ac:dyDescent="0.25">
      <c r="A33" s="10" t="s">
        <v>10</v>
      </c>
      <c r="B33" s="11" t="s">
        <v>57</v>
      </c>
      <c r="C33" s="8">
        <f>SUM(C34:C36)</f>
        <v>114422.6</v>
      </c>
      <c r="D33" s="8">
        <f>SUM(D34:D36)</f>
        <v>114422.6</v>
      </c>
      <c r="E33" s="18">
        <f>SUM(E34:E36)</f>
        <v>0</v>
      </c>
      <c r="F33" s="11"/>
    </row>
    <row r="34" spans="1:6" ht="48" customHeight="1" x14ac:dyDescent="0.25">
      <c r="A34" s="10" t="s">
        <v>58</v>
      </c>
      <c r="B34" s="9" t="s">
        <v>59</v>
      </c>
      <c r="C34" s="8">
        <v>18470.900000000001</v>
      </c>
      <c r="D34" s="8">
        <v>18470.900000000001</v>
      </c>
      <c r="E34" s="18">
        <f>D34-C34</f>
        <v>0</v>
      </c>
      <c r="F34" s="19"/>
    </row>
    <row r="35" spans="1:6" ht="45" x14ac:dyDescent="0.25">
      <c r="A35" s="10" t="s">
        <v>60</v>
      </c>
      <c r="B35" s="11" t="s">
        <v>61</v>
      </c>
      <c r="C35" s="8">
        <v>0</v>
      </c>
      <c r="D35" s="8">
        <v>0</v>
      </c>
      <c r="E35" s="18">
        <f t="shared" ref="E35:E36" si="2">D35-C35</f>
        <v>0</v>
      </c>
      <c r="F35" s="11"/>
    </row>
    <row r="36" spans="1:6" ht="64.5" customHeight="1" x14ac:dyDescent="0.25">
      <c r="A36" s="10" t="s">
        <v>62</v>
      </c>
      <c r="B36" s="12" t="s">
        <v>63</v>
      </c>
      <c r="C36" s="8">
        <v>95951.7</v>
      </c>
      <c r="D36" s="8">
        <v>95951.7</v>
      </c>
      <c r="E36" s="18">
        <f t="shared" si="2"/>
        <v>0</v>
      </c>
      <c r="F36" s="19"/>
    </row>
    <row r="37" spans="1:6" ht="45" x14ac:dyDescent="0.25">
      <c r="A37" s="10" t="s">
        <v>11</v>
      </c>
      <c r="B37" s="11" t="s">
        <v>12</v>
      </c>
      <c r="C37" s="8">
        <f>SUM(C38:C49)</f>
        <v>513829</v>
      </c>
      <c r="D37" s="8">
        <f>SUM(D38:D49)</f>
        <v>513829</v>
      </c>
      <c r="E37" s="6">
        <f>SUM(E38:E49)</f>
        <v>0</v>
      </c>
      <c r="F37" s="19"/>
    </row>
    <row r="38" spans="1:6" ht="45" x14ac:dyDescent="0.25">
      <c r="A38" s="10" t="s">
        <v>64</v>
      </c>
      <c r="B38" s="11" t="s">
        <v>65</v>
      </c>
      <c r="C38" s="6">
        <v>0</v>
      </c>
      <c r="D38" s="17">
        <v>211684.2</v>
      </c>
      <c r="E38" s="6">
        <f>D38-C38</f>
        <v>211684.2</v>
      </c>
      <c r="F38" s="27" t="s">
        <v>112</v>
      </c>
    </row>
    <row r="39" spans="1:6" ht="135" x14ac:dyDescent="0.25">
      <c r="A39" s="10" t="s">
        <v>66</v>
      </c>
      <c r="B39" s="11" t="s">
        <v>98</v>
      </c>
      <c r="C39" s="8">
        <v>10990</v>
      </c>
      <c r="D39" s="8">
        <v>4417.8</v>
      </c>
      <c r="E39" s="6">
        <f t="shared" ref="E39:E49" si="3">D39-C39</f>
        <v>-6572.2</v>
      </c>
      <c r="F39" s="11" t="s">
        <v>108</v>
      </c>
    </row>
    <row r="40" spans="1:6" ht="105" x14ac:dyDescent="0.25">
      <c r="A40" s="10" t="s">
        <v>67</v>
      </c>
      <c r="B40" s="11" t="s">
        <v>107</v>
      </c>
      <c r="C40" s="6">
        <v>0</v>
      </c>
      <c r="D40" s="8">
        <v>6572.2</v>
      </c>
      <c r="E40" s="6">
        <f t="shared" si="3"/>
        <v>6572.2</v>
      </c>
      <c r="F40" s="11" t="s">
        <v>109</v>
      </c>
    </row>
    <row r="41" spans="1:6" ht="81.75" customHeight="1" x14ac:dyDescent="0.25">
      <c r="A41" s="10" t="s">
        <v>68</v>
      </c>
      <c r="B41" s="12" t="s">
        <v>69</v>
      </c>
      <c r="C41" s="8">
        <v>3478.6</v>
      </c>
      <c r="D41" s="17">
        <v>3478.6</v>
      </c>
      <c r="E41" s="6">
        <f t="shared" si="3"/>
        <v>0</v>
      </c>
      <c r="F41" s="25"/>
    </row>
    <row r="42" spans="1:6" ht="81.75" customHeight="1" x14ac:dyDescent="0.25">
      <c r="A42" s="10" t="s">
        <v>70</v>
      </c>
      <c r="B42" s="12" t="s">
        <v>71</v>
      </c>
      <c r="C42" s="17">
        <v>7356.4</v>
      </c>
      <c r="D42" s="17">
        <v>7356.4</v>
      </c>
      <c r="E42" s="6">
        <f t="shared" si="3"/>
        <v>0</v>
      </c>
      <c r="F42" s="25"/>
    </row>
    <row r="43" spans="1:6" ht="81.75" customHeight="1" x14ac:dyDescent="0.25">
      <c r="A43" s="10" t="s">
        <v>72</v>
      </c>
      <c r="B43" s="12" t="s">
        <v>73</v>
      </c>
      <c r="C43" s="17">
        <v>0</v>
      </c>
      <c r="D43" s="17">
        <v>73115.199999999997</v>
      </c>
      <c r="E43" s="6">
        <f t="shared" si="3"/>
        <v>73115.199999999997</v>
      </c>
      <c r="F43" s="26" t="s">
        <v>110</v>
      </c>
    </row>
    <row r="44" spans="1:6" ht="39" customHeight="1" x14ac:dyDescent="0.25">
      <c r="A44" s="3" t="s">
        <v>99</v>
      </c>
      <c r="B44" s="4" t="s">
        <v>104</v>
      </c>
      <c r="C44" s="17">
        <v>267.89999999999998</v>
      </c>
      <c r="D44" s="17">
        <v>0</v>
      </c>
      <c r="E44" s="6">
        <f t="shared" si="3"/>
        <v>-267.89999999999998</v>
      </c>
      <c r="F44" s="22" t="s">
        <v>111</v>
      </c>
    </row>
    <row r="45" spans="1:6" ht="45" x14ac:dyDescent="0.25">
      <c r="A45" s="10" t="s">
        <v>74</v>
      </c>
      <c r="B45" s="12" t="s">
        <v>75</v>
      </c>
      <c r="C45" s="17">
        <v>0</v>
      </c>
      <c r="D45" s="17">
        <v>3164.8</v>
      </c>
      <c r="E45" s="6">
        <f t="shared" si="3"/>
        <v>3164.8</v>
      </c>
      <c r="F45" s="26" t="s">
        <v>112</v>
      </c>
    </row>
    <row r="46" spans="1:6" ht="45" x14ac:dyDescent="0.25">
      <c r="A46" s="10" t="s">
        <v>76</v>
      </c>
      <c r="B46" s="12" t="s">
        <v>77</v>
      </c>
      <c r="C46" s="17">
        <v>0</v>
      </c>
      <c r="D46" s="17">
        <v>0</v>
      </c>
      <c r="E46" s="6">
        <f t="shared" si="3"/>
        <v>0</v>
      </c>
      <c r="F46" s="26"/>
    </row>
    <row r="47" spans="1:6" ht="45" x14ac:dyDescent="0.25">
      <c r="A47" s="10" t="s">
        <v>78</v>
      </c>
      <c r="B47" s="12" t="s">
        <v>100</v>
      </c>
      <c r="C47" s="17">
        <v>38.4</v>
      </c>
      <c r="D47" s="17">
        <v>224.8</v>
      </c>
      <c r="E47" s="6">
        <f t="shared" si="3"/>
        <v>186.4</v>
      </c>
      <c r="F47" s="26" t="s">
        <v>113</v>
      </c>
    </row>
    <row r="48" spans="1:6" ht="45" x14ac:dyDescent="0.25">
      <c r="A48" s="10" t="s">
        <v>79</v>
      </c>
      <c r="B48" s="12" t="s">
        <v>80</v>
      </c>
      <c r="C48" s="17">
        <v>0</v>
      </c>
      <c r="D48" s="17">
        <v>86448.3</v>
      </c>
      <c r="E48" s="6">
        <f t="shared" si="3"/>
        <v>86448.3</v>
      </c>
      <c r="F48" s="26" t="s">
        <v>112</v>
      </c>
    </row>
    <row r="49" spans="1:6" ht="70.5" customHeight="1" x14ac:dyDescent="0.25">
      <c r="A49" s="10" t="s">
        <v>81</v>
      </c>
      <c r="B49" s="11" t="s">
        <v>101</v>
      </c>
      <c r="C49" s="17">
        <v>491697.7</v>
      </c>
      <c r="D49" s="17">
        <v>117366.7</v>
      </c>
      <c r="E49" s="6">
        <f t="shared" si="3"/>
        <v>-374331</v>
      </c>
      <c r="F49" s="22" t="s">
        <v>114</v>
      </c>
    </row>
    <row r="50" spans="1:6" ht="30" x14ac:dyDescent="0.25">
      <c r="A50" s="10" t="s">
        <v>13</v>
      </c>
      <c r="B50" s="11" t="s">
        <v>14</v>
      </c>
      <c r="C50" s="17">
        <f>SUM(C51:C57)</f>
        <v>213787.9</v>
      </c>
      <c r="D50" s="17">
        <f>SUM(D51:D57)</f>
        <v>213787.9</v>
      </c>
      <c r="E50" s="6">
        <f>SUM(E51:E57)</f>
        <v>-1.0913936421275139E-11</v>
      </c>
      <c r="F50" s="25"/>
    </row>
    <row r="51" spans="1:6" ht="45" x14ac:dyDescent="0.25">
      <c r="A51" s="10" t="s">
        <v>82</v>
      </c>
      <c r="B51" s="11" t="s">
        <v>102</v>
      </c>
      <c r="C51" s="17">
        <v>210396.7</v>
      </c>
      <c r="D51" s="17">
        <v>200933.5</v>
      </c>
      <c r="E51" s="6">
        <f>D51-C51</f>
        <v>-9463.2000000000116</v>
      </c>
      <c r="F51" s="11" t="s">
        <v>115</v>
      </c>
    </row>
    <row r="52" spans="1:6" ht="60" x14ac:dyDescent="0.25">
      <c r="A52" s="10" t="s">
        <v>83</v>
      </c>
      <c r="B52" s="11" t="s">
        <v>84</v>
      </c>
      <c r="C52" s="17">
        <v>400.3</v>
      </c>
      <c r="D52" s="17">
        <v>400.3</v>
      </c>
      <c r="E52" s="6">
        <f t="shared" ref="E52:E57" si="4">D52-C52</f>
        <v>0</v>
      </c>
      <c r="F52" s="25"/>
    </row>
    <row r="53" spans="1:6" ht="75" x14ac:dyDescent="0.25">
      <c r="A53" s="10" t="s">
        <v>85</v>
      </c>
      <c r="B53" s="11" t="s">
        <v>105</v>
      </c>
      <c r="C53" s="17">
        <v>1.9</v>
      </c>
      <c r="D53" s="17">
        <v>1.9</v>
      </c>
      <c r="E53" s="6">
        <f t="shared" si="4"/>
        <v>0</v>
      </c>
      <c r="F53" s="25"/>
    </row>
    <row r="54" spans="1:6" ht="90" x14ac:dyDescent="0.25">
      <c r="A54" s="10" t="s">
        <v>86</v>
      </c>
      <c r="B54" s="11" t="s">
        <v>128</v>
      </c>
      <c r="C54" s="17">
        <v>0</v>
      </c>
      <c r="D54" s="17">
        <v>1096</v>
      </c>
      <c r="E54" s="6">
        <f t="shared" si="4"/>
        <v>1096</v>
      </c>
      <c r="F54" s="27" t="s">
        <v>116</v>
      </c>
    </row>
    <row r="55" spans="1:6" ht="150" x14ac:dyDescent="0.25">
      <c r="A55" s="10" t="s">
        <v>88</v>
      </c>
      <c r="B55" s="11" t="s">
        <v>129</v>
      </c>
      <c r="C55" s="17">
        <v>0</v>
      </c>
      <c r="D55" s="17">
        <v>8367.2000000000007</v>
      </c>
      <c r="E55" s="6">
        <f t="shared" si="4"/>
        <v>8367.2000000000007</v>
      </c>
      <c r="F55" s="27" t="s">
        <v>116</v>
      </c>
    </row>
    <row r="56" spans="1:6" ht="45" x14ac:dyDescent="0.25">
      <c r="A56" s="10" t="s">
        <v>90</v>
      </c>
      <c r="B56" s="11" t="s">
        <v>91</v>
      </c>
      <c r="C56" s="17">
        <v>0</v>
      </c>
      <c r="D56" s="17">
        <v>2989</v>
      </c>
      <c r="E56" s="6">
        <f t="shared" si="4"/>
        <v>2989</v>
      </c>
      <c r="F56" s="27" t="s">
        <v>117</v>
      </c>
    </row>
    <row r="57" spans="1:6" ht="30" x14ac:dyDescent="0.25">
      <c r="A57" s="3" t="s">
        <v>103</v>
      </c>
      <c r="B57" s="5" t="s">
        <v>106</v>
      </c>
      <c r="C57" s="17">
        <v>2989</v>
      </c>
      <c r="D57" s="17">
        <v>0</v>
      </c>
      <c r="E57" s="6">
        <f t="shared" si="4"/>
        <v>-2989</v>
      </c>
      <c r="F57" s="27" t="s">
        <v>118</v>
      </c>
    </row>
    <row r="58" spans="1:6" x14ac:dyDescent="0.25">
      <c r="A58" s="10" t="s">
        <v>92</v>
      </c>
      <c r="B58" s="11" t="s">
        <v>93</v>
      </c>
      <c r="C58" s="17">
        <f>SUM(C59:C59)</f>
        <v>12447</v>
      </c>
      <c r="D58" s="17">
        <f>SUM(D59:D59)</f>
        <v>12447</v>
      </c>
      <c r="E58" s="6">
        <f>E59</f>
        <v>0</v>
      </c>
      <c r="F58" s="25"/>
    </row>
    <row r="59" spans="1:6" ht="53.25" customHeight="1" x14ac:dyDescent="0.25">
      <c r="A59" s="10" t="s">
        <v>94</v>
      </c>
      <c r="B59" s="22" t="s">
        <v>95</v>
      </c>
      <c r="C59" s="17">
        <v>12447</v>
      </c>
      <c r="D59" s="17">
        <v>12447</v>
      </c>
      <c r="E59" s="6">
        <f t="shared" ref="E59" si="5">C59-D59</f>
        <v>0</v>
      </c>
      <c r="F59" s="25"/>
    </row>
    <row r="60" spans="1:6" x14ac:dyDescent="0.25">
      <c r="A60" s="10"/>
      <c r="B60" s="15" t="s">
        <v>96</v>
      </c>
      <c r="C60" s="20">
        <f>C31+C12</f>
        <v>1148111.5</v>
      </c>
      <c r="D60" s="20">
        <f>D31+D12</f>
        <v>1148111.5</v>
      </c>
      <c r="E60" s="20">
        <f>E31+E12</f>
        <v>-1.0913936421275139E-11</v>
      </c>
      <c r="F60" s="25"/>
    </row>
  </sheetData>
  <mergeCells count="12">
    <mergeCell ref="A7:F7"/>
    <mergeCell ref="A11:F11"/>
    <mergeCell ref="A1:F1"/>
    <mergeCell ref="A2:F2"/>
    <mergeCell ref="A4:F4"/>
    <mergeCell ref="A5:F5"/>
    <mergeCell ref="A6:F6"/>
    <mergeCell ref="A9:A10"/>
    <mergeCell ref="B9:B10"/>
    <mergeCell ref="C9:C10"/>
    <mergeCell ref="D9:D10"/>
    <mergeCell ref="F9:F10"/>
  </mergeCells>
  <pageMargins left="0.7" right="0.36" top="0.75" bottom="0.36" header="0.3" footer="0.3"/>
  <pageSetup paperSize="9" scale="62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workbookViewId="0">
      <selection activeCell="B10" sqref="B10"/>
    </sheetView>
  </sheetViews>
  <sheetFormatPr defaultRowHeight="15" x14ac:dyDescent="0.25"/>
  <cols>
    <col min="1" max="1" width="25" customWidth="1"/>
    <col min="2" max="2" width="44.42578125" customWidth="1"/>
    <col min="3" max="5" width="13.28515625" customWidth="1"/>
    <col min="6" max="6" width="36.28515625" style="23" customWidth="1"/>
  </cols>
  <sheetData>
    <row r="1" spans="1:6" ht="16.5" customHeight="1" x14ac:dyDescent="0.25">
      <c r="A1" s="2" t="s">
        <v>124</v>
      </c>
    </row>
    <row r="2" spans="1:6" ht="40.5" customHeight="1" x14ac:dyDescent="0.25">
      <c r="A2" s="34" t="s">
        <v>4</v>
      </c>
      <c r="B2" s="34" t="s">
        <v>5</v>
      </c>
      <c r="C2" s="34" t="s">
        <v>15</v>
      </c>
      <c r="D2" s="34" t="s">
        <v>6</v>
      </c>
      <c r="E2" s="13" t="s">
        <v>7</v>
      </c>
      <c r="F2" s="35" t="s">
        <v>8</v>
      </c>
    </row>
    <row r="3" spans="1:6" x14ac:dyDescent="0.25">
      <c r="A3" s="34"/>
      <c r="B3" s="34"/>
      <c r="C3" s="34"/>
      <c r="D3" s="34"/>
      <c r="E3" s="13" t="s">
        <v>16</v>
      </c>
      <c r="F3" s="35"/>
    </row>
    <row r="4" spans="1:6" s="7" customFormat="1" ht="15.75" x14ac:dyDescent="0.25">
      <c r="A4" s="31" t="s">
        <v>119</v>
      </c>
      <c r="B4" s="31"/>
      <c r="C4" s="31"/>
      <c r="D4" s="31"/>
      <c r="E4" s="31"/>
      <c r="F4" s="31"/>
    </row>
    <row r="5" spans="1:6" ht="28.5" x14ac:dyDescent="0.25">
      <c r="A5" s="14" t="s">
        <v>17</v>
      </c>
      <c r="B5" s="15" t="s">
        <v>18</v>
      </c>
      <c r="C5" s="20">
        <f t="shared" ref="C5" si="0">C6+C8+C10+C18+C19+C20+C22+C23+C21+C14</f>
        <v>293267</v>
      </c>
      <c r="D5" s="20">
        <f t="shared" ref="D5" si="1">D6+D8+D10+D18+D19+D20+D22+D23+D21+D14</f>
        <v>293267</v>
      </c>
      <c r="E5" s="16">
        <f>E6+E8+E10+E14+E18+E19+E20+E21+E22+E23</f>
        <v>0</v>
      </c>
      <c r="F5" s="11"/>
    </row>
    <row r="6" spans="1:6" ht="17.45" customHeight="1" x14ac:dyDescent="0.25">
      <c r="A6" s="10" t="s">
        <v>19</v>
      </c>
      <c r="B6" s="11" t="s">
        <v>20</v>
      </c>
      <c r="C6" s="8">
        <f t="shared" ref="C6" si="2">C7</f>
        <v>202092</v>
      </c>
      <c r="D6" s="8">
        <f t="shared" ref="D6" si="3">D7</f>
        <v>202092</v>
      </c>
      <c r="E6" s="21">
        <f>E7</f>
        <v>0</v>
      </c>
      <c r="F6" s="24"/>
    </row>
    <row r="7" spans="1:6" x14ac:dyDescent="0.25">
      <c r="A7" s="10" t="s">
        <v>21</v>
      </c>
      <c r="B7" s="11" t="s">
        <v>45</v>
      </c>
      <c r="C7" s="8">
        <v>202092</v>
      </c>
      <c r="D7" s="8">
        <v>202092</v>
      </c>
      <c r="E7" s="21">
        <f>D7-C7</f>
        <v>0</v>
      </c>
      <c r="F7" s="11"/>
    </row>
    <row r="8" spans="1:6" ht="48.75" customHeight="1" x14ac:dyDescent="0.25">
      <c r="A8" s="10" t="s">
        <v>22</v>
      </c>
      <c r="B8" s="11" t="s">
        <v>23</v>
      </c>
      <c r="C8" s="8">
        <f t="shared" ref="C8" si="4">C9</f>
        <v>35464</v>
      </c>
      <c r="D8" s="8">
        <f t="shared" ref="D8" si="5">D9</f>
        <v>35464</v>
      </c>
      <c r="E8" s="21">
        <f>E9</f>
        <v>0</v>
      </c>
      <c r="F8" s="11"/>
    </row>
    <row r="9" spans="1:6" ht="45" x14ac:dyDescent="0.25">
      <c r="A9" s="10" t="s">
        <v>22</v>
      </c>
      <c r="B9" s="11" t="s">
        <v>24</v>
      </c>
      <c r="C9" s="28">
        <v>35464</v>
      </c>
      <c r="D9" s="28">
        <v>35464</v>
      </c>
      <c r="E9" s="21">
        <f>D9-C9</f>
        <v>0</v>
      </c>
      <c r="F9" s="11"/>
    </row>
    <row r="10" spans="1:6" x14ac:dyDescent="0.25">
      <c r="A10" s="10" t="s">
        <v>25</v>
      </c>
      <c r="B10" s="11" t="s">
        <v>26</v>
      </c>
      <c r="C10" s="8">
        <f>SUM(C11:C13)</f>
        <v>26967</v>
      </c>
      <c r="D10" s="8">
        <f>SUM(D11:D13)</f>
        <v>26967</v>
      </c>
      <c r="E10" s="21">
        <f>SUM(E11:E13)</f>
        <v>0</v>
      </c>
      <c r="F10" s="11"/>
    </row>
    <row r="11" spans="1:6" ht="30" x14ac:dyDescent="0.25">
      <c r="A11" s="10" t="s">
        <v>27</v>
      </c>
      <c r="B11" s="11" t="s">
        <v>28</v>
      </c>
      <c r="C11" s="28">
        <f>22979+3025</f>
        <v>26004</v>
      </c>
      <c r="D11" s="28">
        <f>22979+3025</f>
        <v>26004</v>
      </c>
      <c r="E11" s="21">
        <f>D11-C11</f>
        <v>0</v>
      </c>
      <c r="F11" s="11"/>
    </row>
    <row r="12" spans="1:6" x14ac:dyDescent="0.25">
      <c r="A12" s="10" t="s">
        <v>29</v>
      </c>
      <c r="B12" s="11" t="s">
        <v>30</v>
      </c>
      <c r="C12" s="29">
        <v>0</v>
      </c>
      <c r="D12" s="29">
        <v>0</v>
      </c>
      <c r="E12" s="21">
        <f t="shared" ref="E12:E13" si="6">D12-C12</f>
        <v>0</v>
      </c>
      <c r="F12" s="11"/>
    </row>
    <row r="13" spans="1:6" ht="30" x14ac:dyDescent="0.25">
      <c r="A13" s="10" t="s">
        <v>31</v>
      </c>
      <c r="B13" s="11" t="s">
        <v>32</v>
      </c>
      <c r="C13" s="29">
        <v>963</v>
      </c>
      <c r="D13" s="29">
        <v>963</v>
      </c>
      <c r="E13" s="21">
        <f t="shared" si="6"/>
        <v>0</v>
      </c>
      <c r="F13" s="11"/>
    </row>
    <row r="14" spans="1:6" x14ac:dyDescent="0.25">
      <c r="A14" s="10" t="s">
        <v>46</v>
      </c>
      <c r="B14" s="11" t="s">
        <v>47</v>
      </c>
      <c r="C14" s="8">
        <f>SUM(C15:C17)</f>
        <v>11611</v>
      </c>
      <c r="D14" s="8">
        <f>SUM(D15:D17)</f>
        <v>11611</v>
      </c>
      <c r="E14" s="21">
        <f>SUM(E15:E17)</f>
        <v>0</v>
      </c>
      <c r="F14" s="11"/>
    </row>
    <row r="15" spans="1:6" x14ac:dyDescent="0.25">
      <c r="A15" s="10" t="s">
        <v>48</v>
      </c>
      <c r="B15" s="11" t="s">
        <v>49</v>
      </c>
      <c r="C15" s="8">
        <v>5231</v>
      </c>
      <c r="D15" s="8">
        <v>5231</v>
      </c>
      <c r="E15" s="21">
        <f>D15-C15</f>
        <v>0</v>
      </c>
      <c r="F15" s="11"/>
    </row>
    <row r="16" spans="1:6" x14ac:dyDescent="0.25">
      <c r="A16" s="10" t="s">
        <v>50</v>
      </c>
      <c r="B16" s="11" t="s">
        <v>51</v>
      </c>
      <c r="C16" s="8">
        <v>2770</v>
      </c>
      <c r="D16" s="8">
        <v>2770</v>
      </c>
      <c r="E16" s="21">
        <f t="shared" ref="E16:E23" si="7">D16-C16</f>
        <v>0</v>
      </c>
      <c r="F16" s="11"/>
    </row>
    <row r="17" spans="1:6" x14ac:dyDescent="0.25">
      <c r="A17" s="10" t="s">
        <v>52</v>
      </c>
      <c r="B17" s="11" t="s">
        <v>53</v>
      </c>
      <c r="C17" s="8">
        <v>3610</v>
      </c>
      <c r="D17" s="8">
        <v>3610</v>
      </c>
      <c r="E17" s="21">
        <f t="shared" si="7"/>
        <v>0</v>
      </c>
      <c r="F17" s="11"/>
    </row>
    <row r="18" spans="1:6" x14ac:dyDescent="0.25">
      <c r="A18" s="10" t="s">
        <v>33</v>
      </c>
      <c r="B18" s="11" t="s">
        <v>34</v>
      </c>
      <c r="C18" s="8">
        <v>1624</v>
      </c>
      <c r="D18" s="8">
        <v>1624</v>
      </c>
      <c r="E18" s="21">
        <f t="shared" si="7"/>
        <v>0</v>
      </c>
      <c r="F18" s="11"/>
    </row>
    <row r="19" spans="1:6" ht="60" x14ac:dyDescent="0.25">
      <c r="A19" s="10" t="s">
        <v>35</v>
      </c>
      <c r="B19" s="11" t="s">
        <v>36</v>
      </c>
      <c r="C19" s="8">
        <v>7577</v>
      </c>
      <c r="D19" s="8">
        <v>7577</v>
      </c>
      <c r="E19" s="21">
        <f t="shared" si="7"/>
        <v>0</v>
      </c>
      <c r="F19" s="11"/>
    </row>
    <row r="20" spans="1:6" ht="30" x14ac:dyDescent="0.25">
      <c r="A20" s="10" t="s">
        <v>37</v>
      </c>
      <c r="B20" s="11" t="s">
        <v>38</v>
      </c>
      <c r="C20" s="8">
        <v>492</v>
      </c>
      <c r="D20" s="8">
        <v>492</v>
      </c>
      <c r="E20" s="21">
        <f t="shared" si="7"/>
        <v>0</v>
      </c>
      <c r="F20" s="11"/>
    </row>
    <row r="21" spans="1:6" ht="45" x14ac:dyDescent="0.25">
      <c r="A21" s="10" t="s">
        <v>39</v>
      </c>
      <c r="B21" s="11" t="s">
        <v>40</v>
      </c>
      <c r="C21" s="8">
        <v>2062</v>
      </c>
      <c r="D21" s="8">
        <v>2062</v>
      </c>
      <c r="E21" s="21">
        <f t="shared" si="7"/>
        <v>0</v>
      </c>
      <c r="F21" s="11"/>
    </row>
    <row r="22" spans="1:6" ht="33.75" customHeight="1" x14ac:dyDescent="0.25">
      <c r="A22" s="10" t="s">
        <v>41</v>
      </c>
      <c r="B22" s="11" t="s">
        <v>42</v>
      </c>
      <c r="C22" s="8">
        <v>4765</v>
      </c>
      <c r="D22" s="8">
        <v>4765</v>
      </c>
      <c r="E22" s="21">
        <f t="shared" si="7"/>
        <v>0</v>
      </c>
      <c r="F22" s="11"/>
    </row>
    <row r="23" spans="1:6" ht="30" x14ac:dyDescent="0.25">
      <c r="A23" s="10" t="s">
        <v>43</v>
      </c>
      <c r="B23" s="11" t="s">
        <v>44</v>
      </c>
      <c r="C23" s="8">
        <v>613</v>
      </c>
      <c r="D23" s="8">
        <v>613</v>
      </c>
      <c r="E23" s="21">
        <f t="shared" si="7"/>
        <v>0</v>
      </c>
      <c r="F23" s="11"/>
    </row>
    <row r="24" spans="1:6" x14ac:dyDescent="0.25">
      <c r="A24" s="14" t="s">
        <v>9</v>
      </c>
      <c r="B24" s="15" t="s">
        <v>54</v>
      </c>
      <c r="C24" s="20">
        <f t="shared" ref="C24" si="8">C25</f>
        <v>371285</v>
      </c>
      <c r="D24" s="20">
        <f t="shared" ref="D24" si="9">D25</f>
        <v>371276.89999999997</v>
      </c>
      <c r="E24" s="20">
        <f>E25</f>
        <v>0</v>
      </c>
      <c r="F24" s="11"/>
    </row>
    <row r="25" spans="1:6" ht="45" x14ac:dyDescent="0.25">
      <c r="A25" s="10" t="s">
        <v>55</v>
      </c>
      <c r="B25" s="11" t="s">
        <v>56</v>
      </c>
      <c r="C25" s="8">
        <f>C26+C30+C43+C51</f>
        <v>371285</v>
      </c>
      <c r="D25" s="8">
        <f>D26+D30+D43+D51</f>
        <v>371276.89999999997</v>
      </c>
      <c r="E25" s="18">
        <f>E26+E30+E43+E51</f>
        <v>0</v>
      </c>
      <c r="F25" s="11"/>
    </row>
    <row r="26" spans="1:6" ht="31.5" customHeight="1" x14ac:dyDescent="0.25">
      <c r="A26" s="10" t="s">
        <v>10</v>
      </c>
      <c r="B26" s="11" t="s">
        <v>57</v>
      </c>
      <c r="C26" s="8">
        <f>SUM(C27:C29)</f>
        <v>119208.79999999999</v>
      </c>
      <c r="D26" s="8">
        <f>SUM(D27:D29)</f>
        <v>119208.79999999999</v>
      </c>
      <c r="E26" s="18">
        <f>SUM(E27:E29)</f>
        <v>0</v>
      </c>
      <c r="F26" s="11"/>
    </row>
    <row r="27" spans="1:6" ht="48" customHeight="1" x14ac:dyDescent="0.25">
      <c r="A27" s="10" t="s">
        <v>58</v>
      </c>
      <c r="B27" s="9" t="s">
        <v>59</v>
      </c>
      <c r="C27" s="8">
        <v>0</v>
      </c>
      <c r="D27" s="8">
        <v>0</v>
      </c>
      <c r="E27" s="18">
        <f>D27-C27</f>
        <v>0</v>
      </c>
      <c r="F27" s="19"/>
    </row>
    <row r="28" spans="1:6" ht="45" x14ac:dyDescent="0.25">
      <c r="A28" s="10" t="s">
        <v>60</v>
      </c>
      <c r="B28" s="11" t="s">
        <v>61</v>
      </c>
      <c r="C28" s="8">
        <v>19992.099999999999</v>
      </c>
      <c r="D28" s="8">
        <v>19992.099999999999</v>
      </c>
      <c r="E28" s="18">
        <f t="shared" ref="E28:E29" si="10">D28-C28</f>
        <v>0</v>
      </c>
      <c r="F28" s="11"/>
    </row>
    <row r="29" spans="1:6" ht="64.5" customHeight="1" x14ac:dyDescent="0.25">
      <c r="A29" s="10" t="s">
        <v>62</v>
      </c>
      <c r="B29" s="12" t="s">
        <v>63</v>
      </c>
      <c r="C29" s="8">
        <v>99216.7</v>
      </c>
      <c r="D29" s="8">
        <v>99216.7</v>
      </c>
      <c r="E29" s="18">
        <f t="shared" si="10"/>
        <v>0</v>
      </c>
      <c r="F29" s="19"/>
    </row>
    <row r="30" spans="1:6" ht="45" x14ac:dyDescent="0.25">
      <c r="A30" s="10" t="s">
        <v>11</v>
      </c>
      <c r="B30" s="11" t="s">
        <v>12</v>
      </c>
      <c r="C30" s="8">
        <f>SUM(C31:C42)</f>
        <v>20042.3</v>
      </c>
      <c r="D30" s="8">
        <f>SUM(D31:D42)</f>
        <v>20042.3</v>
      </c>
      <c r="E30" s="6">
        <f>SUM(E31:E42)</f>
        <v>0</v>
      </c>
      <c r="F30" s="19"/>
    </row>
    <row r="31" spans="1:6" ht="45" x14ac:dyDescent="0.25">
      <c r="A31" s="10" t="s">
        <v>64</v>
      </c>
      <c r="B31" s="11" t="s">
        <v>65</v>
      </c>
      <c r="C31" s="8">
        <v>0</v>
      </c>
      <c r="D31" s="17">
        <v>0</v>
      </c>
      <c r="E31" s="6">
        <f>D31-C31</f>
        <v>0</v>
      </c>
      <c r="F31" s="27"/>
    </row>
    <row r="32" spans="1:6" ht="135" x14ac:dyDescent="0.25">
      <c r="A32" s="10" t="s">
        <v>66</v>
      </c>
      <c r="B32" s="11" t="s">
        <v>98</v>
      </c>
      <c r="C32" s="8">
        <v>0</v>
      </c>
      <c r="D32" s="8">
        <v>0</v>
      </c>
      <c r="E32" s="6">
        <f t="shared" ref="E32:E42" si="11">D32-C32</f>
        <v>0</v>
      </c>
      <c r="F32" s="11"/>
    </row>
    <row r="33" spans="1:6" ht="105" x14ac:dyDescent="0.25">
      <c r="A33" s="10" t="s">
        <v>67</v>
      </c>
      <c r="B33" s="11" t="s">
        <v>107</v>
      </c>
      <c r="C33" s="8">
        <v>0</v>
      </c>
      <c r="D33" s="8">
        <v>0</v>
      </c>
      <c r="E33" s="6">
        <f t="shared" si="11"/>
        <v>0</v>
      </c>
      <c r="F33" s="11"/>
    </row>
    <row r="34" spans="1:6" ht="81.75" customHeight="1" x14ac:dyDescent="0.25">
      <c r="A34" s="10" t="s">
        <v>68</v>
      </c>
      <c r="B34" s="12" t="s">
        <v>69</v>
      </c>
      <c r="C34" s="17">
        <v>0</v>
      </c>
      <c r="D34" s="17">
        <v>0</v>
      </c>
      <c r="E34" s="6">
        <f t="shared" si="11"/>
        <v>0</v>
      </c>
      <c r="F34" s="25"/>
    </row>
    <row r="35" spans="1:6" ht="81.75" customHeight="1" x14ac:dyDescent="0.25">
      <c r="A35" s="10" t="s">
        <v>70</v>
      </c>
      <c r="B35" s="12" t="s">
        <v>71</v>
      </c>
      <c r="C35" s="17">
        <v>7190.4</v>
      </c>
      <c r="D35" s="17">
        <v>7190.4</v>
      </c>
      <c r="E35" s="6">
        <f t="shared" si="11"/>
        <v>0</v>
      </c>
      <c r="F35" s="25"/>
    </row>
    <row r="36" spans="1:6" ht="81.75" customHeight="1" x14ac:dyDescent="0.25">
      <c r="A36" s="10" t="s">
        <v>72</v>
      </c>
      <c r="B36" s="12" t="s">
        <v>73</v>
      </c>
      <c r="C36" s="17">
        <v>0</v>
      </c>
      <c r="D36" s="17">
        <v>0</v>
      </c>
      <c r="E36" s="6">
        <f t="shared" si="11"/>
        <v>0</v>
      </c>
      <c r="F36" s="26"/>
    </row>
    <row r="37" spans="1:6" ht="39" customHeight="1" x14ac:dyDescent="0.25">
      <c r="A37" s="3" t="s">
        <v>99</v>
      </c>
      <c r="B37" s="4" t="s">
        <v>104</v>
      </c>
      <c r="C37" s="17">
        <v>0</v>
      </c>
      <c r="D37" s="17">
        <v>0</v>
      </c>
      <c r="E37" s="6">
        <f t="shared" si="11"/>
        <v>0</v>
      </c>
      <c r="F37" s="22"/>
    </row>
    <row r="38" spans="1:6" ht="45" x14ac:dyDescent="0.25">
      <c r="A38" s="10" t="s">
        <v>74</v>
      </c>
      <c r="B38" s="12" t="s">
        <v>75</v>
      </c>
      <c r="C38" s="17">
        <v>0</v>
      </c>
      <c r="D38" s="17">
        <v>0</v>
      </c>
      <c r="E38" s="6">
        <f t="shared" si="11"/>
        <v>0</v>
      </c>
      <c r="F38" s="26"/>
    </row>
    <row r="39" spans="1:6" ht="45" x14ac:dyDescent="0.25">
      <c r="A39" s="10" t="s">
        <v>76</v>
      </c>
      <c r="B39" s="12" t="s">
        <v>77</v>
      </c>
      <c r="C39" s="17">
        <v>0</v>
      </c>
      <c r="D39" s="17">
        <v>0</v>
      </c>
      <c r="E39" s="6">
        <f t="shared" si="11"/>
        <v>0</v>
      </c>
      <c r="F39" s="26"/>
    </row>
    <row r="40" spans="1:6" ht="45" x14ac:dyDescent="0.25">
      <c r="A40" s="10" t="s">
        <v>78</v>
      </c>
      <c r="B40" s="12" t="s">
        <v>100</v>
      </c>
      <c r="C40" s="17">
        <v>0</v>
      </c>
      <c r="D40" s="17">
        <v>0</v>
      </c>
      <c r="E40" s="6">
        <f t="shared" si="11"/>
        <v>0</v>
      </c>
      <c r="F40" s="26"/>
    </row>
    <row r="41" spans="1:6" ht="45" x14ac:dyDescent="0.25">
      <c r="A41" s="10" t="s">
        <v>79</v>
      </c>
      <c r="B41" s="12" t="s">
        <v>80</v>
      </c>
      <c r="C41" s="17">
        <v>0</v>
      </c>
      <c r="D41" s="17">
        <v>0</v>
      </c>
      <c r="E41" s="6">
        <f t="shared" si="11"/>
        <v>0</v>
      </c>
      <c r="F41" s="26"/>
    </row>
    <row r="42" spans="1:6" ht="30" x14ac:dyDescent="0.25">
      <c r="A42" s="10" t="s">
        <v>81</v>
      </c>
      <c r="B42" s="11" t="s">
        <v>101</v>
      </c>
      <c r="C42" s="17">
        <v>12851.9</v>
      </c>
      <c r="D42" s="17">
        <v>12851.9</v>
      </c>
      <c r="E42" s="6">
        <f t="shared" si="11"/>
        <v>0</v>
      </c>
      <c r="F42" s="22"/>
    </row>
    <row r="43" spans="1:6" ht="30" x14ac:dyDescent="0.25">
      <c r="A43" s="10" t="s">
        <v>13</v>
      </c>
      <c r="B43" s="11" t="s">
        <v>14</v>
      </c>
      <c r="C43" s="17">
        <f>SUM(C44:C50)</f>
        <v>232033.9</v>
      </c>
      <c r="D43" s="17">
        <f>SUM(D44:D50)</f>
        <v>232025.8</v>
      </c>
      <c r="E43" s="6">
        <f>SUM(E26:E42)</f>
        <v>0</v>
      </c>
      <c r="F43" s="25"/>
    </row>
    <row r="44" spans="1:6" ht="45" x14ac:dyDescent="0.25">
      <c r="A44" s="10" t="s">
        <v>82</v>
      </c>
      <c r="B44" s="11" t="s">
        <v>102</v>
      </c>
      <c r="C44" s="17">
        <v>228602.8</v>
      </c>
      <c r="D44" s="17">
        <v>219022.8</v>
      </c>
      <c r="E44" s="6">
        <f>D44-C44</f>
        <v>-9580</v>
      </c>
      <c r="F44" s="11" t="s">
        <v>120</v>
      </c>
    </row>
    <row r="45" spans="1:6" ht="60" x14ac:dyDescent="0.25">
      <c r="A45" s="10" t="s">
        <v>83</v>
      </c>
      <c r="B45" s="11" t="s">
        <v>84</v>
      </c>
      <c r="C45" s="17">
        <v>440</v>
      </c>
      <c r="D45" s="17">
        <v>440</v>
      </c>
      <c r="E45" s="6">
        <f t="shared" ref="E45:E50" si="12">D45-C45</f>
        <v>0</v>
      </c>
      <c r="F45" s="25"/>
    </row>
    <row r="46" spans="1:6" ht="75" x14ac:dyDescent="0.25">
      <c r="A46" s="10" t="s">
        <v>85</v>
      </c>
      <c r="B46" s="11" t="s">
        <v>105</v>
      </c>
      <c r="C46" s="17">
        <v>2</v>
      </c>
      <c r="D46" s="17">
        <v>2</v>
      </c>
      <c r="E46" s="6">
        <f t="shared" si="12"/>
        <v>0</v>
      </c>
      <c r="F46" s="25"/>
    </row>
    <row r="47" spans="1:6" ht="90" x14ac:dyDescent="0.25">
      <c r="A47" s="10" t="s">
        <v>86</v>
      </c>
      <c r="B47" s="11" t="s">
        <v>87</v>
      </c>
      <c r="C47" s="17">
        <v>0</v>
      </c>
      <c r="D47" s="17">
        <v>1096</v>
      </c>
      <c r="E47" s="6">
        <f t="shared" si="12"/>
        <v>1096</v>
      </c>
      <c r="F47" s="27" t="s">
        <v>116</v>
      </c>
    </row>
    <row r="48" spans="1:6" ht="150" x14ac:dyDescent="0.25">
      <c r="A48" s="10" t="s">
        <v>88</v>
      </c>
      <c r="B48" s="11" t="s">
        <v>89</v>
      </c>
      <c r="C48" s="17">
        <v>0</v>
      </c>
      <c r="D48" s="17">
        <v>8484</v>
      </c>
      <c r="E48" s="6">
        <f t="shared" si="12"/>
        <v>8484</v>
      </c>
      <c r="F48" s="27" t="s">
        <v>116</v>
      </c>
    </row>
    <row r="49" spans="1:6" ht="45" x14ac:dyDescent="0.25">
      <c r="A49" s="10" t="s">
        <v>90</v>
      </c>
      <c r="B49" s="11" t="s">
        <v>91</v>
      </c>
      <c r="C49" s="17">
        <v>0</v>
      </c>
      <c r="D49" s="17">
        <v>2981</v>
      </c>
      <c r="E49" s="6">
        <f t="shared" si="12"/>
        <v>2981</v>
      </c>
      <c r="F49" s="27" t="s">
        <v>117</v>
      </c>
    </row>
    <row r="50" spans="1:6" ht="30" x14ac:dyDescent="0.25">
      <c r="A50" s="3" t="s">
        <v>103</v>
      </c>
      <c r="B50" s="5" t="s">
        <v>106</v>
      </c>
      <c r="C50" s="17">
        <v>2989.1</v>
      </c>
      <c r="D50" s="17">
        <v>0</v>
      </c>
      <c r="E50" s="6">
        <f t="shared" si="12"/>
        <v>-2989.1</v>
      </c>
      <c r="F50" s="27" t="s">
        <v>118</v>
      </c>
    </row>
    <row r="51" spans="1:6" x14ac:dyDescent="0.25">
      <c r="A51" s="10" t="s">
        <v>92</v>
      </c>
      <c r="B51" s="11" t="s">
        <v>93</v>
      </c>
      <c r="C51" s="17">
        <f>SUM(C52:C52)</f>
        <v>0</v>
      </c>
      <c r="D51" s="17">
        <f>SUM(D52:D52)</f>
        <v>0</v>
      </c>
      <c r="E51" s="6">
        <f>E52</f>
        <v>0</v>
      </c>
      <c r="F51" s="25"/>
    </row>
    <row r="52" spans="1:6" ht="49.5" customHeight="1" x14ac:dyDescent="0.25">
      <c r="A52" s="10" t="s">
        <v>94</v>
      </c>
      <c r="B52" s="22" t="s">
        <v>95</v>
      </c>
      <c r="C52" s="17">
        <v>0</v>
      </c>
      <c r="D52" s="17">
        <v>0</v>
      </c>
      <c r="E52" s="6">
        <f>D52-C52</f>
        <v>0</v>
      </c>
      <c r="F52" s="25"/>
    </row>
    <row r="53" spans="1:6" x14ac:dyDescent="0.25">
      <c r="A53" s="10"/>
      <c r="B53" s="15" t="s">
        <v>96</v>
      </c>
      <c r="C53" s="20">
        <f>C24+C5</f>
        <v>664552</v>
      </c>
      <c r="D53" s="20">
        <f>D24+D5</f>
        <v>664543.89999999991</v>
      </c>
      <c r="E53" s="20">
        <f>E24+E5</f>
        <v>0</v>
      </c>
      <c r="F53" s="25"/>
    </row>
  </sheetData>
  <mergeCells count="6">
    <mergeCell ref="A4:F4"/>
    <mergeCell ref="A2:A3"/>
    <mergeCell ref="B2:B3"/>
    <mergeCell ref="C2:C3"/>
    <mergeCell ref="D2:D3"/>
    <mergeCell ref="F2:F3"/>
  </mergeCells>
  <pageMargins left="0.7" right="0.7" top="0.75" bottom="0.75" header="0.3" footer="0.3"/>
  <pageSetup paperSize="9" scale="60" fitToHeight="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opLeftCell="A34" workbookViewId="0">
      <selection activeCell="B9" sqref="B9"/>
    </sheetView>
  </sheetViews>
  <sheetFormatPr defaultRowHeight="15" x14ac:dyDescent="0.25"/>
  <cols>
    <col min="1" max="1" width="25" customWidth="1"/>
    <col min="2" max="2" width="44.42578125" customWidth="1"/>
    <col min="3" max="5" width="13.28515625" customWidth="1"/>
    <col min="6" max="6" width="36.28515625" style="23" customWidth="1"/>
  </cols>
  <sheetData>
    <row r="1" spans="1:6" ht="16.5" customHeight="1" x14ac:dyDescent="0.25">
      <c r="A1" s="2" t="s">
        <v>125</v>
      </c>
    </row>
    <row r="2" spans="1:6" ht="40.5" customHeight="1" x14ac:dyDescent="0.25">
      <c r="A2" s="34" t="s">
        <v>4</v>
      </c>
      <c r="B2" s="34" t="s">
        <v>5</v>
      </c>
      <c r="C2" s="34" t="s">
        <v>15</v>
      </c>
      <c r="D2" s="34" t="s">
        <v>6</v>
      </c>
      <c r="E2" s="13" t="s">
        <v>7</v>
      </c>
      <c r="F2" s="35" t="s">
        <v>8</v>
      </c>
    </row>
    <row r="3" spans="1:6" x14ac:dyDescent="0.25">
      <c r="A3" s="34"/>
      <c r="B3" s="34"/>
      <c r="C3" s="34"/>
      <c r="D3" s="34"/>
      <c r="E3" s="13" t="s">
        <v>16</v>
      </c>
      <c r="F3" s="35"/>
    </row>
    <row r="4" spans="1:6" s="7" customFormat="1" ht="15.75" x14ac:dyDescent="0.25">
      <c r="A4" s="31" t="s">
        <v>122</v>
      </c>
      <c r="B4" s="31"/>
      <c r="C4" s="31"/>
      <c r="D4" s="31"/>
      <c r="E4" s="31"/>
      <c r="F4" s="31"/>
    </row>
    <row r="5" spans="1:6" ht="28.5" x14ac:dyDescent="0.25">
      <c r="A5" s="14" t="s">
        <v>17</v>
      </c>
      <c r="B5" s="15" t="s">
        <v>18</v>
      </c>
      <c r="C5" s="20">
        <f t="shared" ref="C5:D5" si="0">C6+C8+C10+C18+C19+C20+C22+C23+C21+C14</f>
        <v>293579</v>
      </c>
      <c r="D5" s="20">
        <f t="shared" si="0"/>
        <v>293579</v>
      </c>
      <c r="E5" s="16">
        <f>E6+E8+E10+E14+E18+E19+E20+E21+E22+E23</f>
        <v>0</v>
      </c>
      <c r="F5" s="11"/>
    </row>
    <row r="6" spans="1:6" ht="17.45" customHeight="1" x14ac:dyDescent="0.25">
      <c r="A6" s="10" t="s">
        <v>19</v>
      </c>
      <c r="B6" s="11" t="s">
        <v>20</v>
      </c>
      <c r="C6" s="8">
        <f t="shared" ref="C6:D6" si="1">C7</f>
        <v>200242</v>
      </c>
      <c r="D6" s="8">
        <f t="shared" si="1"/>
        <v>200242</v>
      </c>
      <c r="E6" s="21">
        <f>E7</f>
        <v>0</v>
      </c>
      <c r="F6" s="24"/>
    </row>
    <row r="7" spans="1:6" x14ac:dyDescent="0.25">
      <c r="A7" s="10" t="s">
        <v>21</v>
      </c>
      <c r="B7" s="11" t="s">
        <v>45</v>
      </c>
      <c r="C7" s="8">
        <v>200242</v>
      </c>
      <c r="D7" s="8">
        <v>200242</v>
      </c>
      <c r="E7" s="21">
        <f>D7-C7</f>
        <v>0</v>
      </c>
      <c r="F7" s="11"/>
    </row>
    <row r="8" spans="1:6" ht="48.75" customHeight="1" x14ac:dyDescent="0.25">
      <c r="A8" s="10" t="s">
        <v>22</v>
      </c>
      <c r="B8" s="11" t="s">
        <v>23</v>
      </c>
      <c r="C8" s="8">
        <f t="shared" ref="C8:D8" si="2">C9</f>
        <v>37084</v>
      </c>
      <c r="D8" s="8">
        <f t="shared" si="2"/>
        <v>37084</v>
      </c>
      <c r="E8" s="21">
        <f>E9</f>
        <v>0</v>
      </c>
      <c r="F8" s="11"/>
    </row>
    <row r="9" spans="1:6" ht="45" x14ac:dyDescent="0.25">
      <c r="A9" s="10" t="s">
        <v>22</v>
      </c>
      <c r="B9" s="11" t="s">
        <v>24</v>
      </c>
      <c r="C9" s="28">
        <v>37084</v>
      </c>
      <c r="D9" s="28">
        <v>37084</v>
      </c>
      <c r="E9" s="21">
        <f>D9-C9</f>
        <v>0</v>
      </c>
      <c r="F9" s="11"/>
    </row>
    <row r="10" spans="1:6" x14ac:dyDescent="0.25">
      <c r="A10" s="10" t="s">
        <v>25</v>
      </c>
      <c r="B10" s="11" t="s">
        <v>26</v>
      </c>
      <c r="C10" s="8">
        <f>SUM(C11:C13)</f>
        <v>27370</v>
      </c>
      <c r="D10" s="8">
        <f>SUM(D11:D13)</f>
        <v>27370</v>
      </c>
      <c r="E10" s="21">
        <f>SUM(E11:E13)</f>
        <v>0</v>
      </c>
      <c r="F10" s="11"/>
    </row>
    <row r="11" spans="1:6" ht="30" x14ac:dyDescent="0.25">
      <c r="A11" s="10" t="s">
        <v>27</v>
      </c>
      <c r="B11" s="11" t="s">
        <v>28</v>
      </c>
      <c r="C11" s="28">
        <f>23334+3061</f>
        <v>26395</v>
      </c>
      <c r="D11" s="28">
        <f>23334+3061</f>
        <v>26395</v>
      </c>
      <c r="E11" s="21">
        <f>D11-C11</f>
        <v>0</v>
      </c>
      <c r="F11" s="11"/>
    </row>
    <row r="12" spans="1:6" x14ac:dyDescent="0.25">
      <c r="A12" s="10" t="s">
        <v>29</v>
      </c>
      <c r="B12" s="11" t="s">
        <v>30</v>
      </c>
      <c r="C12" s="29">
        <v>0</v>
      </c>
      <c r="D12" s="29">
        <v>0</v>
      </c>
      <c r="E12" s="21">
        <f t="shared" ref="E12:E13" si="3">D12-C12</f>
        <v>0</v>
      </c>
      <c r="F12" s="11"/>
    </row>
    <row r="13" spans="1:6" ht="30" x14ac:dyDescent="0.25">
      <c r="A13" s="10" t="s">
        <v>31</v>
      </c>
      <c r="B13" s="11" t="s">
        <v>32</v>
      </c>
      <c r="C13" s="29">
        <v>975</v>
      </c>
      <c r="D13" s="29">
        <v>975</v>
      </c>
      <c r="E13" s="21">
        <f t="shared" si="3"/>
        <v>0</v>
      </c>
      <c r="F13" s="11"/>
    </row>
    <row r="14" spans="1:6" x14ac:dyDescent="0.25">
      <c r="A14" s="10" t="s">
        <v>46</v>
      </c>
      <c r="B14" s="11" t="s">
        <v>47</v>
      </c>
      <c r="C14" s="8">
        <f>SUM(C15:C17)</f>
        <v>11721</v>
      </c>
      <c r="D14" s="8">
        <f>SUM(D15:D17)</f>
        <v>11721</v>
      </c>
      <c r="E14" s="21">
        <f>SUM(E15:E17)</f>
        <v>0</v>
      </c>
      <c r="F14" s="11"/>
    </row>
    <row r="15" spans="1:6" x14ac:dyDescent="0.25">
      <c r="A15" s="10" t="s">
        <v>48</v>
      </c>
      <c r="B15" s="11" t="s">
        <v>49</v>
      </c>
      <c r="C15" s="8">
        <v>5341</v>
      </c>
      <c r="D15" s="8">
        <v>5341</v>
      </c>
      <c r="E15" s="21">
        <f>D15-C15</f>
        <v>0</v>
      </c>
      <c r="F15" s="11"/>
    </row>
    <row r="16" spans="1:6" x14ac:dyDescent="0.25">
      <c r="A16" s="10" t="s">
        <v>50</v>
      </c>
      <c r="B16" s="11" t="s">
        <v>51</v>
      </c>
      <c r="C16" s="8">
        <v>2770</v>
      </c>
      <c r="D16" s="8">
        <v>2770</v>
      </c>
      <c r="E16" s="21">
        <f t="shared" ref="E16:E23" si="4">D16-C16</f>
        <v>0</v>
      </c>
      <c r="F16" s="11"/>
    </row>
    <row r="17" spans="1:6" x14ac:dyDescent="0.25">
      <c r="A17" s="10" t="s">
        <v>52</v>
      </c>
      <c r="B17" s="11" t="s">
        <v>53</v>
      </c>
      <c r="C17" s="8">
        <v>3610</v>
      </c>
      <c r="D17" s="8">
        <v>3610</v>
      </c>
      <c r="E17" s="21">
        <f t="shared" si="4"/>
        <v>0</v>
      </c>
      <c r="F17" s="11"/>
    </row>
    <row r="18" spans="1:6" x14ac:dyDescent="0.25">
      <c r="A18" s="10" t="s">
        <v>33</v>
      </c>
      <c r="B18" s="11" t="s">
        <v>34</v>
      </c>
      <c r="C18" s="8">
        <v>1624</v>
      </c>
      <c r="D18" s="8">
        <v>1624</v>
      </c>
      <c r="E18" s="21">
        <f t="shared" si="4"/>
        <v>0</v>
      </c>
      <c r="F18" s="11"/>
    </row>
    <row r="19" spans="1:6" ht="60" x14ac:dyDescent="0.25">
      <c r="A19" s="10" t="s">
        <v>35</v>
      </c>
      <c r="B19" s="11" t="s">
        <v>36</v>
      </c>
      <c r="C19" s="8">
        <v>7577</v>
      </c>
      <c r="D19" s="8">
        <v>7577</v>
      </c>
      <c r="E19" s="21">
        <f t="shared" si="4"/>
        <v>0</v>
      </c>
      <c r="F19" s="11"/>
    </row>
    <row r="20" spans="1:6" ht="30" x14ac:dyDescent="0.25">
      <c r="A20" s="10" t="s">
        <v>37</v>
      </c>
      <c r="B20" s="11" t="s">
        <v>38</v>
      </c>
      <c r="C20" s="8">
        <v>521</v>
      </c>
      <c r="D20" s="8">
        <v>521</v>
      </c>
      <c r="E20" s="21">
        <f t="shared" si="4"/>
        <v>0</v>
      </c>
      <c r="F20" s="11"/>
    </row>
    <row r="21" spans="1:6" ht="45" x14ac:dyDescent="0.25">
      <c r="A21" s="10" t="s">
        <v>39</v>
      </c>
      <c r="B21" s="11" t="s">
        <v>40</v>
      </c>
      <c r="C21" s="8">
        <v>2062</v>
      </c>
      <c r="D21" s="8">
        <v>2062</v>
      </c>
      <c r="E21" s="21">
        <f t="shared" si="4"/>
        <v>0</v>
      </c>
      <c r="F21" s="11"/>
    </row>
    <row r="22" spans="1:6" ht="33.75" customHeight="1" x14ac:dyDescent="0.25">
      <c r="A22" s="10" t="s">
        <v>41</v>
      </c>
      <c r="B22" s="11" t="s">
        <v>42</v>
      </c>
      <c r="C22" s="8">
        <v>4765</v>
      </c>
      <c r="D22" s="8">
        <v>4765</v>
      </c>
      <c r="E22" s="21">
        <f t="shared" si="4"/>
        <v>0</v>
      </c>
      <c r="F22" s="11"/>
    </row>
    <row r="23" spans="1:6" ht="30" x14ac:dyDescent="0.25">
      <c r="A23" s="10" t="s">
        <v>43</v>
      </c>
      <c r="B23" s="11" t="s">
        <v>44</v>
      </c>
      <c r="C23" s="8">
        <v>613</v>
      </c>
      <c r="D23" s="8">
        <v>613</v>
      </c>
      <c r="E23" s="21">
        <f t="shared" si="4"/>
        <v>0</v>
      </c>
      <c r="F23" s="11"/>
    </row>
    <row r="24" spans="1:6" x14ac:dyDescent="0.25">
      <c r="A24" s="14" t="s">
        <v>9</v>
      </c>
      <c r="B24" s="15" t="s">
        <v>54</v>
      </c>
      <c r="C24" s="20">
        <f t="shared" ref="C24:D24" si="5">C25</f>
        <v>481749</v>
      </c>
      <c r="D24" s="20">
        <f t="shared" si="5"/>
        <v>481749</v>
      </c>
      <c r="E24" s="20">
        <f>E25</f>
        <v>0</v>
      </c>
      <c r="F24" s="11"/>
    </row>
    <row r="25" spans="1:6" ht="45" x14ac:dyDescent="0.25">
      <c r="A25" s="10" t="s">
        <v>55</v>
      </c>
      <c r="B25" s="11" t="s">
        <v>56</v>
      </c>
      <c r="C25" s="8">
        <f>C26+C30+C38+C43</f>
        <v>481749</v>
      </c>
      <c r="D25" s="8">
        <f>D26+D30+D38+D43</f>
        <v>481749</v>
      </c>
      <c r="E25" s="18">
        <f>E26+E30+E43+E51</f>
        <v>0</v>
      </c>
      <c r="F25" s="11"/>
    </row>
    <row r="26" spans="1:6" ht="31.5" customHeight="1" x14ac:dyDescent="0.25">
      <c r="A26" s="10" t="s">
        <v>10</v>
      </c>
      <c r="B26" s="11" t="s">
        <v>57</v>
      </c>
      <c r="C26" s="8">
        <f>SUM(C27:C29)</f>
        <v>127868.70000000001</v>
      </c>
      <c r="D26" s="8">
        <f>SUM(D27:D29)</f>
        <v>127868.70000000001</v>
      </c>
      <c r="E26" s="18">
        <f>SUM(E27:E29)</f>
        <v>0</v>
      </c>
      <c r="F26" s="11"/>
    </row>
    <row r="27" spans="1:6" ht="48" customHeight="1" x14ac:dyDescent="0.25">
      <c r="A27" s="10" t="s">
        <v>58</v>
      </c>
      <c r="B27" s="9" t="s">
        <v>59</v>
      </c>
      <c r="C27" s="8">
        <v>0</v>
      </c>
      <c r="D27" s="8">
        <v>0</v>
      </c>
      <c r="E27" s="18">
        <f>D27-C27</f>
        <v>0</v>
      </c>
      <c r="F27" s="19"/>
    </row>
    <row r="28" spans="1:6" ht="45" x14ac:dyDescent="0.25">
      <c r="A28" s="10" t="s">
        <v>60</v>
      </c>
      <c r="B28" s="11" t="s">
        <v>61</v>
      </c>
      <c r="C28" s="8">
        <v>25375.4</v>
      </c>
      <c r="D28" s="8">
        <v>25375.4</v>
      </c>
      <c r="E28" s="18">
        <f t="shared" ref="E28:E29" si="6">D28-C28</f>
        <v>0</v>
      </c>
      <c r="F28" s="11"/>
    </row>
    <row r="29" spans="1:6" ht="64.5" customHeight="1" x14ac:dyDescent="0.25">
      <c r="A29" s="10" t="s">
        <v>62</v>
      </c>
      <c r="B29" s="12" t="s">
        <v>63</v>
      </c>
      <c r="C29" s="8">
        <v>102493.3</v>
      </c>
      <c r="D29" s="8">
        <v>102493.3</v>
      </c>
      <c r="E29" s="18">
        <f t="shared" si="6"/>
        <v>0</v>
      </c>
      <c r="F29" s="19"/>
    </row>
    <row r="30" spans="1:6" ht="45" x14ac:dyDescent="0.25">
      <c r="A30" s="10" t="s">
        <v>11</v>
      </c>
      <c r="B30" s="11" t="s">
        <v>12</v>
      </c>
      <c r="C30" s="8">
        <f>SUM(C31:C42)</f>
        <v>108415.59999999999</v>
      </c>
      <c r="D30" s="8">
        <f>SUM(D31:D42)</f>
        <v>108415.59999999999</v>
      </c>
      <c r="E30" s="6">
        <f>SUM(E31:E42)</f>
        <v>0</v>
      </c>
      <c r="F30" s="19"/>
    </row>
    <row r="31" spans="1:6" ht="45" x14ac:dyDescent="0.25">
      <c r="A31" s="10" t="s">
        <v>64</v>
      </c>
      <c r="B31" s="11" t="s">
        <v>65</v>
      </c>
      <c r="C31" s="8">
        <v>0</v>
      </c>
      <c r="D31" s="17">
        <v>0</v>
      </c>
      <c r="E31" s="6">
        <f>D31-C31</f>
        <v>0</v>
      </c>
      <c r="F31" s="27"/>
    </row>
    <row r="32" spans="1:6" ht="135" x14ac:dyDescent="0.25">
      <c r="A32" s="10" t="s">
        <v>66</v>
      </c>
      <c r="B32" s="11" t="s">
        <v>98</v>
      </c>
      <c r="C32" s="8">
        <v>0</v>
      </c>
      <c r="D32" s="8">
        <v>0</v>
      </c>
      <c r="E32" s="6">
        <f t="shared" ref="E32:E42" si="7">D32-C32</f>
        <v>0</v>
      </c>
      <c r="F32" s="11"/>
    </row>
    <row r="33" spans="1:6" ht="105" x14ac:dyDescent="0.25">
      <c r="A33" s="10" t="s">
        <v>67</v>
      </c>
      <c r="B33" s="11" t="s">
        <v>107</v>
      </c>
      <c r="C33" s="8">
        <v>0</v>
      </c>
      <c r="D33" s="8">
        <v>0</v>
      </c>
      <c r="E33" s="6">
        <f t="shared" si="7"/>
        <v>0</v>
      </c>
      <c r="F33" s="11"/>
    </row>
    <row r="34" spans="1:6" ht="81.75" customHeight="1" x14ac:dyDescent="0.25">
      <c r="A34" s="10" t="s">
        <v>68</v>
      </c>
      <c r="B34" s="12" t="s">
        <v>69</v>
      </c>
      <c r="C34" s="17">
        <v>0</v>
      </c>
      <c r="D34" s="17">
        <v>0</v>
      </c>
      <c r="E34" s="6">
        <f t="shared" si="7"/>
        <v>0</v>
      </c>
      <c r="F34" s="25"/>
    </row>
    <row r="35" spans="1:6" ht="81.75" customHeight="1" x14ac:dyDescent="0.25">
      <c r="A35" s="10" t="s">
        <v>70</v>
      </c>
      <c r="B35" s="12" t="s">
        <v>71</v>
      </c>
      <c r="C35" s="17">
        <v>6986</v>
      </c>
      <c r="D35" s="17">
        <v>6986</v>
      </c>
      <c r="E35" s="6">
        <f t="shared" si="7"/>
        <v>0</v>
      </c>
      <c r="F35" s="25"/>
    </row>
    <row r="36" spans="1:6" ht="81.75" customHeight="1" x14ac:dyDescent="0.25">
      <c r="A36" s="10" t="s">
        <v>72</v>
      </c>
      <c r="B36" s="12" t="s">
        <v>73</v>
      </c>
      <c r="C36" s="17">
        <v>0</v>
      </c>
      <c r="D36" s="17">
        <v>0</v>
      </c>
      <c r="E36" s="6">
        <f t="shared" si="7"/>
        <v>0</v>
      </c>
      <c r="F36" s="26"/>
    </row>
    <row r="37" spans="1:6" ht="39" customHeight="1" x14ac:dyDescent="0.25">
      <c r="A37" s="3" t="s">
        <v>99</v>
      </c>
      <c r="B37" s="4" t="s">
        <v>104</v>
      </c>
      <c r="C37" s="17">
        <v>0</v>
      </c>
      <c r="D37" s="17">
        <v>0</v>
      </c>
      <c r="E37" s="6">
        <f t="shared" si="7"/>
        <v>0</v>
      </c>
      <c r="F37" s="22"/>
    </row>
    <row r="38" spans="1:6" ht="45" x14ac:dyDescent="0.25">
      <c r="A38" s="10" t="s">
        <v>74</v>
      </c>
      <c r="B38" s="12" t="s">
        <v>75</v>
      </c>
      <c r="C38" s="17">
        <v>0</v>
      </c>
      <c r="D38" s="17">
        <v>0</v>
      </c>
      <c r="E38" s="6">
        <f t="shared" si="7"/>
        <v>0</v>
      </c>
      <c r="F38" s="26"/>
    </row>
    <row r="39" spans="1:6" ht="45" x14ac:dyDescent="0.25">
      <c r="A39" s="10" t="s">
        <v>76</v>
      </c>
      <c r="B39" s="12" t="s">
        <v>77</v>
      </c>
      <c r="C39" s="17">
        <v>88577.7</v>
      </c>
      <c r="D39" s="17">
        <v>88577.7</v>
      </c>
      <c r="E39" s="6">
        <f t="shared" si="7"/>
        <v>0</v>
      </c>
      <c r="F39" s="26"/>
    </row>
    <row r="40" spans="1:6" ht="45" x14ac:dyDescent="0.25">
      <c r="A40" s="10" t="s">
        <v>78</v>
      </c>
      <c r="B40" s="12" t="s">
        <v>100</v>
      </c>
      <c r="C40" s="17">
        <v>0</v>
      </c>
      <c r="D40" s="17">
        <v>0</v>
      </c>
      <c r="E40" s="6">
        <f t="shared" si="7"/>
        <v>0</v>
      </c>
      <c r="F40" s="26"/>
    </row>
    <row r="41" spans="1:6" ht="45" x14ac:dyDescent="0.25">
      <c r="A41" s="10" t="s">
        <v>79</v>
      </c>
      <c r="B41" s="12" t="s">
        <v>80</v>
      </c>
      <c r="C41" s="17">
        <v>0</v>
      </c>
      <c r="D41" s="17">
        <v>0</v>
      </c>
      <c r="E41" s="6">
        <f t="shared" si="7"/>
        <v>0</v>
      </c>
      <c r="F41" s="26"/>
    </row>
    <row r="42" spans="1:6" ht="30" x14ac:dyDescent="0.25">
      <c r="A42" s="10" t="s">
        <v>81</v>
      </c>
      <c r="B42" s="11" t="s">
        <v>101</v>
      </c>
      <c r="C42" s="17">
        <v>12851.9</v>
      </c>
      <c r="D42" s="17">
        <v>12851.9</v>
      </c>
      <c r="E42" s="6">
        <f t="shared" si="7"/>
        <v>0</v>
      </c>
      <c r="F42" s="22"/>
    </row>
    <row r="43" spans="1:6" ht="30" x14ac:dyDescent="0.25">
      <c r="A43" s="10" t="s">
        <v>13</v>
      </c>
      <c r="B43" s="11" t="s">
        <v>14</v>
      </c>
      <c r="C43" s="17">
        <f>SUM(C44:C50)</f>
        <v>245464.7</v>
      </c>
      <c r="D43" s="17">
        <f>SUM(D44:D50)</f>
        <v>245464.69999999998</v>
      </c>
      <c r="E43" s="6">
        <f>SUM(E26:E42)</f>
        <v>0</v>
      </c>
      <c r="F43" s="25"/>
    </row>
    <row r="44" spans="1:6" ht="45" x14ac:dyDescent="0.25">
      <c r="A44" s="10" t="s">
        <v>82</v>
      </c>
      <c r="B44" s="11" t="s">
        <v>102</v>
      </c>
      <c r="C44" s="17">
        <v>241982.6</v>
      </c>
      <c r="D44" s="17">
        <v>232135.4</v>
      </c>
      <c r="E44" s="6">
        <f>D44-C44</f>
        <v>-9847.2000000000116</v>
      </c>
      <c r="F44" s="11" t="s">
        <v>123</v>
      </c>
    </row>
    <row r="45" spans="1:6" ht="60" x14ac:dyDescent="0.25">
      <c r="A45" s="10" t="s">
        <v>83</v>
      </c>
      <c r="B45" s="11" t="s">
        <v>84</v>
      </c>
      <c r="C45" s="17">
        <v>480.4</v>
      </c>
      <c r="D45" s="17">
        <v>480.4</v>
      </c>
      <c r="E45" s="6">
        <f t="shared" ref="E45:E50" si="8">D45-C45</f>
        <v>0</v>
      </c>
      <c r="F45" s="25"/>
    </row>
    <row r="46" spans="1:6" ht="75" x14ac:dyDescent="0.25">
      <c r="A46" s="10" t="s">
        <v>85</v>
      </c>
      <c r="B46" s="11" t="s">
        <v>105</v>
      </c>
      <c r="C46" s="17">
        <v>13.1</v>
      </c>
      <c r="D46" s="17">
        <v>13.1</v>
      </c>
      <c r="E46" s="6">
        <f t="shared" si="8"/>
        <v>0</v>
      </c>
      <c r="F46" s="25"/>
    </row>
    <row r="47" spans="1:6" ht="90" x14ac:dyDescent="0.25">
      <c r="A47" s="10" t="s">
        <v>86</v>
      </c>
      <c r="B47" s="11" t="s">
        <v>87</v>
      </c>
      <c r="C47" s="17">
        <v>0</v>
      </c>
      <c r="D47" s="17">
        <v>1320.8</v>
      </c>
      <c r="E47" s="6">
        <f t="shared" si="8"/>
        <v>1320.8</v>
      </c>
      <c r="F47" s="27" t="s">
        <v>116</v>
      </c>
    </row>
    <row r="48" spans="1:6" ht="150" x14ac:dyDescent="0.25">
      <c r="A48" s="10" t="s">
        <v>88</v>
      </c>
      <c r="B48" s="11" t="s">
        <v>89</v>
      </c>
      <c r="C48" s="17">
        <v>0</v>
      </c>
      <c r="D48" s="17">
        <v>8526.4</v>
      </c>
      <c r="E48" s="6">
        <f t="shared" si="8"/>
        <v>8526.4</v>
      </c>
      <c r="F48" s="27" t="s">
        <v>116</v>
      </c>
    </row>
    <row r="49" spans="1:6" ht="45" x14ac:dyDescent="0.25">
      <c r="A49" s="10" t="s">
        <v>90</v>
      </c>
      <c r="B49" s="11" t="s">
        <v>91</v>
      </c>
      <c r="C49" s="17">
        <v>0</v>
      </c>
      <c r="D49" s="17">
        <v>2988.6</v>
      </c>
      <c r="E49" s="6">
        <f t="shared" si="8"/>
        <v>2988.6</v>
      </c>
      <c r="F49" s="27" t="s">
        <v>117</v>
      </c>
    </row>
    <row r="50" spans="1:6" ht="30" x14ac:dyDescent="0.25">
      <c r="A50" s="3" t="s">
        <v>103</v>
      </c>
      <c r="B50" s="5" t="s">
        <v>106</v>
      </c>
      <c r="C50" s="17">
        <v>2988.6</v>
      </c>
      <c r="D50" s="17">
        <v>0</v>
      </c>
      <c r="E50" s="6">
        <f t="shared" si="8"/>
        <v>-2988.6</v>
      </c>
      <c r="F50" s="27" t="s">
        <v>118</v>
      </c>
    </row>
    <row r="51" spans="1:6" x14ac:dyDescent="0.25">
      <c r="A51" s="10" t="s">
        <v>92</v>
      </c>
      <c r="B51" s="11" t="s">
        <v>93</v>
      </c>
      <c r="C51" s="17">
        <f>SUM(C52:C52)</f>
        <v>0</v>
      </c>
      <c r="D51" s="17">
        <f>SUM(D52:D52)</f>
        <v>0</v>
      </c>
      <c r="E51" s="6">
        <f>E52</f>
        <v>0</v>
      </c>
      <c r="F51" s="25"/>
    </row>
    <row r="52" spans="1:6" ht="49.5" customHeight="1" x14ac:dyDescent="0.25">
      <c r="A52" s="10" t="s">
        <v>94</v>
      </c>
      <c r="B52" s="22" t="s">
        <v>95</v>
      </c>
      <c r="C52" s="17">
        <v>0</v>
      </c>
      <c r="D52" s="17">
        <v>0</v>
      </c>
      <c r="E52" s="6">
        <f>D52-C52</f>
        <v>0</v>
      </c>
      <c r="F52" s="25"/>
    </row>
    <row r="53" spans="1:6" x14ac:dyDescent="0.25">
      <c r="A53" s="10"/>
      <c r="B53" s="15" t="s">
        <v>96</v>
      </c>
      <c r="C53" s="20">
        <f>C24+C5</f>
        <v>775328</v>
      </c>
      <c r="D53" s="20">
        <f>D24+D5</f>
        <v>775328</v>
      </c>
      <c r="E53" s="20">
        <f>E24+E5</f>
        <v>0</v>
      </c>
      <c r="F53" s="25"/>
    </row>
  </sheetData>
  <mergeCells count="6">
    <mergeCell ref="A4:F4"/>
    <mergeCell ref="A2:A3"/>
    <mergeCell ref="B2:B3"/>
    <mergeCell ref="C2:C3"/>
    <mergeCell ref="D2:D3"/>
    <mergeCell ref="F2:F3"/>
  </mergeCells>
  <pageMargins left="0.7" right="0.7" top="0.75" bottom="0.75" header="0.3" footer="0.3"/>
  <pageSetup paperSize="9" scale="60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2025</vt:lpstr>
      <vt:lpstr>2026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2024-02-12T06:10:14Z</dcterms:modified>
</cp:coreProperties>
</file>