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2120" windowHeight="8010"/>
  </bookViews>
  <sheets>
    <sheet name="2024-2026" sheetId="2" r:id="rId1"/>
    <sheet name="Лист1 (3)" sheetId="3" r:id="rId2"/>
  </sheets>
  <definedNames>
    <definedName name="_xlnm.Print_Area" localSheetId="1">'Лист1 (3)'!$A$1:$D$32</definedName>
  </definedNames>
  <calcPr calcId="145621"/>
</workbook>
</file>

<file path=xl/calcChain.xml><?xml version="1.0" encoding="utf-8"?>
<calcChain xmlns="http://schemas.openxmlformats.org/spreadsheetml/2006/main">
  <c r="D17" i="2" l="1"/>
  <c r="E17" i="2"/>
  <c r="E14" i="2"/>
  <c r="D14" i="2"/>
  <c r="D9" i="2"/>
  <c r="E9" i="2"/>
  <c r="C9" i="2"/>
  <c r="C19" i="3"/>
  <c r="B19" i="3"/>
  <c r="D24" i="3"/>
  <c r="C24" i="3"/>
  <c r="B24" i="3"/>
  <c r="D22" i="3"/>
  <c r="C22" i="3"/>
  <c r="B22" i="3"/>
  <c r="D14" i="3"/>
  <c r="C14" i="3"/>
  <c r="B14" i="3"/>
  <c r="D11" i="3"/>
  <c r="C11" i="3"/>
  <c r="D10" i="3"/>
  <c r="C10" i="3"/>
  <c r="B10" i="3"/>
  <c r="D8" i="3"/>
  <c r="C8" i="3"/>
  <c r="B8" i="3"/>
  <c r="D5" i="3"/>
  <c r="C5" i="3"/>
  <c r="B5" i="3"/>
  <c r="C4" i="3"/>
  <c r="B4" i="3" l="1"/>
  <c r="B29" i="3" s="1"/>
  <c r="D4" i="3"/>
  <c r="D29" i="3" s="1"/>
  <c r="C29" i="3"/>
  <c r="D44" i="2" l="1"/>
  <c r="C44" i="2"/>
  <c r="E44" i="2"/>
  <c r="E40" i="2"/>
  <c r="D40" i="2"/>
  <c r="C40" i="2"/>
  <c r="D33" i="2"/>
  <c r="E33" i="2"/>
  <c r="C33" i="2"/>
  <c r="E29" i="2"/>
  <c r="D29" i="2"/>
  <c r="C29" i="2"/>
  <c r="C25" i="2"/>
  <c r="C17" i="2"/>
  <c r="E13" i="2"/>
  <c r="D13" i="2"/>
  <c r="C13" i="2"/>
  <c r="E11" i="2"/>
  <c r="D11" i="2"/>
  <c r="C11" i="2"/>
  <c r="D8" i="2" l="1"/>
  <c r="C8" i="2"/>
  <c r="E8" i="2"/>
  <c r="C28" i="2"/>
  <c r="E28" i="2"/>
  <c r="D28" i="2"/>
  <c r="D27" i="2" l="1"/>
  <c r="D46" i="2" s="1"/>
  <c r="E27" i="2"/>
  <c r="E46" i="2" s="1"/>
  <c r="C27" i="2"/>
  <c r="C46" i="2" s="1"/>
</calcChain>
</file>

<file path=xl/sharedStrings.xml><?xml version="1.0" encoding="utf-8"?>
<sst xmlns="http://schemas.openxmlformats.org/spreadsheetml/2006/main" count="112" uniqueCount="88">
  <si>
    <t>Код бюджетной классификации Российской Федерации</t>
  </si>
  <si>
    <t>Наименование доходов</t>
  </si>
  <si>
    <t>Сумма</t>
  </si>
  <si>
    <t xml:space="preserve">1 00 00000 00 0000 000 </t>
  </si>
  <si>
    <t>НАЛОГОВЫЕ И  НЕНАЛОГОВЫЕ  ДОХОДЫ</t>
  </si>
  <si>
    <t>1 01 00000 00 0000 000</t>
  </si>
  <si>
    <t>НАЛОГИ НА ПРИБЫЛЬ, ДОХОДЫ</t>
  </si>
  <si>
    <t>1 01 02000 01 0000 110</t>
  </si>
  <si>
    <t>1 03 00000 00 0000 000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</si>
  <si>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</si>
  <si>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</si>
  <si>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</si>
  <si>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</si>
  <si>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</si>
  <si>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</si>
  <si>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</si>
  <si>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</si>
  <si>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</si>
  <si>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</si>
  <si>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</si>
  <si>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</si>
  <si>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</si>
  <si>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</si>
  <si>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</si>
  <si>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</si>
  <si>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</si>
  <si>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</si>
  <si>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</si>
  <si>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</si>
  <si>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</si>
  <si>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 xml:space="preserve">БЕЗВОЗМЕЗДНЫЕ ПОСТУПЛЕНИЯ 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</si>
  <si>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</si>
  <si>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</si>
  <si>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</si>
  <si>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2 02 30000 00 0000 150</t>
  </si>
  <si>
    <t>Субвенции бюджетам бюджетной системы Российской Федерации</t>
  </si>
  <si>
    <t>Всего</t>
  </si>
  <si>
    <t>(тыс. руб.)</t>
  </si>
  <si>
    <t>2 02 20000 00 0000 150</t>
  </si>
  <si>
    <t xml:space="preserve">Иные межбюджетные трансферты </t>
  </si>
  <si>
    <t xml:space="preserve">Дотации бюджетам бюджетной системы Российской Федерации
</t>
  </si>
  <si>
    <t xml:space="preserve">Субсидии бюджетам бюджетной системы Российской Федерации (межбюджетные субсидии)
</t>
  </si>
  <si>
    <t>2 02 40000 00 0000 150</t>
  </si>
  <si>
    <t>2 02 15002 00 0000 150</t>
  </si>
  <si>
    <t>1 13 00000 00 0000 000</t>
  </si>
  <si>
    <t>ДОХОДЫ ОТ ОКАЗАНИЯ ПЛАТНЫХ УСЛУГ И КОМПЕНСАЦИИ ЗАТРАТ ГОСУДАРСТВА</t>
  </si>
  <si>
    <t>НАЛОГИ НА ИМУЩЕСТВО</t>
  </si>
  <si>
    <t>Налог на имущество физических лиц</t>
  </si>
  <si>
    <t>Земельный налог с физических лиц</t>
  </si>
  <si>
    <t>Земельный налог с организаций</t>
  </si>
  <si>
    <t>Налог на доходы физических лиц (основной)</t>
  </si>
  <si>
    <t>Налог на доходы физических лиц (патент)</t>
  </si>
  <si>
    <t>Доп.норматив</t>
  </si>
  <si>
    <t xml:space="preserve"> НДФЛ по бюджетному кодексу (без доп.норматива)</t>
  </si>
  <si>
    <r>
      <t xml:space="preserve">Приложение 2                                                            к решению Представительного Собрания Кирилловского муниципального округа «О  бюджете округа на 2024 год и плановый  период 2025 и 2026 годов»                                 от </t>
    </r>
    <r>
      <rPr>
        <u/>
        <sz val="11"/>
        <color theme="1"/>
        <rFont val="Times New Roman"/>
        <family val="1"/>
        <charset val="204"/>
      </rPr>
      <t xml:space="preserve">                         </t>
    </r>
    <r>
      <rPr>
        <sz val="11"/>
        <color theme="1"/>
        <rFont val="Times New Roman"/>
        <family val="1"/>
        <charset val="204"/>
      </rPr>
      <t xml:space="preserve">  № </t>
    </r>
    <r>
      <rPr>
        <u/>
        <sz val="11"/>
        <color theme="1"/>
        <rFont val="Times New Roman"/>
        <family val="1"/>
        <charset val="204"/>
      </rPr>
      <t xml:space="preserve">      </t>
    </r>
  </si>
  <si>
    <t xml:space="preserve">1 06 00000 00 0000 000
</t>
  </si>
  <si>
    <t xml:space="preserve">1 06 01000 00 0000 000
</t>
  </si>
  <si>
    <t xml:space="preserve">1 06 06040 00 0000 000
</t>
  </si>
  <si>
    <t xml:space="preserve">1 06 06030 00 0000 000
</t>
  </si>
  <si>
    <t>2 02 15001 14 0000 150</t>
  </si>
  <si>
    <t xml:space="preserve">Дотации бюджетам муниципальных округов на выравнивание бюджетной обеспеченности из бюджета субъекта Российской Федерации
</t>
  </si>
  <si>
    <t xml:space="preserve">Дотации бюджетам муниципальных округов на поддержку мер по обеспечению сбалансированности бюджетов
</t>
  </si>
  <si>
    <t xml:space="preserve"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
</t>
  </si>
  <si>
    <t>2 02 15009 14 0000 150</t>
  </si>
  <si>
    <t>2 02 20299 14 0000 150</t>
  </si>
  <si>
    <t>2 02 25304 14 0000 150</t>
  </si>
  <si>
    <t>2 02 29999 14 0000 150</t>
  </si>
  <si>
    <t xml:space="preserve">Субвенции бюджетам бюджетной системы Российской Федерации
</t>
  </si>
  <si>
    <t>2 02 30024 14 0000 150</t>
  </si>
  <si>
    <t>2 02 35120 14 0000 150</t>
  </si>
  <si>
    <t xml:space="preserve">Иные межбюджетные трансферты
</t>
  </si>
  <si>
    <t xml:space="preserve"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
</t>
  </si>
  <si>
    <t>2 02 25213 14 0000 150</t>
  </si>
  <si>
    <t xml:space="preserve">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
</t>
  </si>
  <si>
    <t xml:space="preserve"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</si>
  <si>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2 02 25511 14 0000 150</t>
  </si>
  <si>
    <t xml:space="preserve">Субсидии бюджетам муниципальных округов на проведение комплексных кадастровых рабо
</t>
  </si>
  <si>
    <t xml:space="preserve">Прочие субсидии бюджетам муниципальных округов
</t>
  </si>
  <si>
    <t>2 02 25599 14 0000 150</t>
  </si>
  <si>
    <t xml:space="preserve">Субсидии бюджетам муниципальных округов на подготовку проектов межевания земельных участков и на проведение кадастровых работ
</t>
  </si>
  <si>
    <t xml:space="preserve">Субвенции бюджетам муниципальных округов на выполнение передаваемых полномочий субъектов Российской Федерации
</t>
  </si>
  <si>
    <t xml:space="preserve"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</si>
  <si>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2 02 39998 14 0000 150</t>
  </si>
  <si>
    <t xml:space="preserve">Единая субвенция бюджетам муниципальных округов
</t>
  </si>
  <si>
    <t>2 02 49999 14 0000 150</t>
  </si>
  <si>
    <t xml:space="preserve">Прочие межбюджетные трансферты, передаваемые бюджетам муниципальных округов
</t>
  </si>
  <si>
    <t xml:space="preserve">Налог на доходы физических лиц </t>
  </si>
  <si>
    <t>Объем  доходов  бюджета округа на 2024 год и плановый период 2025 и 2026 годов, формируемый за счет налоговых и неналоговых доходов, а также безвозмездных поступлений.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</si>
</sst>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р_.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0" fillId="2" borderId="0" xfId="0" applyFill="1"/>
    <xf numFmtId="0" fontId="0" fillId="2" borderId="0" xfId="0" applyFont="1" applyFill="1"/>
    <xf numFmtId="0" fontId="2" fillId="2" borderId="0" xfId="0" applyFont="1" applyFill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topLeftCell="A43" zoomScaleNormal="100" workbookViewId="0">
      <selection activeCell="B8" sqref="B8"/>
    </sheetView>
  </sheetViews>
  <sheetFormatPr defaultColWidth="9.140625" defaultRowHeight="15" x14ac:dyDescent="0.25"/>
  <cols>
    <col min="1" max="1" width="23.28515625" style="9" customWidth="1"/>
    <col min="2" max="2" width="48.7109375" style="2" customWidth="1"/>
    <col min="3" max="5" width="14.28515625" style="2" bestFit="1" customWidth="1"/>
    <col min="6" max="16384" width="9.140625" style="2"/>
  </cols>
  <sheetData>
    <row r="1" spans="1:5" ht="100.5" customHeight="1" x14ac:dyDescent="0.25">
      <c r="C1" s="25" t="s">
        <v>54</v>
      </c>
      <c r="D1" s="25"/>
      <c r="E1" s="25"/>
    </row>
    <row r="2" spans="1:5" x14ac:dyDescent="0.25">
      <c r="C2" s="8"/>
      <c r="D2" s="8"/>
      <c r="E2" s="8"/>
    </row>
    <row r="3" spans="1:5" ht="46.5" customHeight="1" x14ac:dyDescent="0.25">
      <c r="A3" s="26" t="s">
        <v>87</v>
      </c>
      <c r="B3" s="26"/>
      <c r="C3" s="26"/>
      <c r="D3" s="26"/>
      <c r="E3" s="26"/>
    </row>
    <row r="4" spans="1:5" x14ac:dyDescent="0.25">
      <c r="A4" s="10"/>
      <c r="B4" s="3"/>
      <c r="C4" s="3"/>
      <c r="D4" s="3"/>
      <c r="E4" s="4" t="s">
        <v>37</v>
      </c>
    </row>
    <row r="5" spans="1:5" ht="38.25" customHeight="1" x14ac:dyDescent="0.25">
      <c r="A5" s="27" t="s">
        <v>0</v>
      </c>
      <c r="B5" s="27" t="s">
        <v>1</v>
      </c>
      <c r="C5" s="27" t="s">
        <v>2</v>
      </c>
      <c r="D5" s="27"/>
      <c r="E5" s="27"/>
    </row>
    <row r="6" spans="1:5" x14ac:dyDescent="0.25">
      <c r="A6" s="27"/>
      <c r="B6" s="27"/>
      <c r="C6" s="24">
        <v>2024</v>
      </c>
      <c r="D6" s="24">
        <v>2025</v>
      </c>
      <c r="E6" s="16">
        <v>2026</v>
      </c>
    </row>
    <row r="7" spans="1:5" x14ac:dyDescent="0.25">
      <c r="A7" s="16">
        <v>1</v>
      </c>
      <c r="B7" s="16">
        <v>2</v>
      </c>
      <c r="C7" s="16">
        <v>3</v>
      </c>
      <c r="D7" s="16">
        <v>4</v>
      </c>
      <c r="E7" s="16">
        <v>5</v>
      </c>
    </row>
    <row r="8" spans="1:5" ht="16.5" customHeight="1" x14ac:dyDescent="0.25">
      <c r="A8" s="11" t="s">
        <v>3</v>
      </c>
      <c r="B8" s="5" t="s">
        <v>4</v>
      </c>
      <c r="C8" s="12">
        <f>C9+C11+C13+C21+C22+C23+C25+C26+C24+C17</f>
        <v>293625</v>
      </c>
      <c r="D8" s="12">
        <f t="shared" ref="D8:E8" si="0">D9+D11+D13+D21+D22+D23+D25+D26+D24+D17</f>
        <v>293267</v>
      </c>
      <c r="E8" s="12">
        <f t="shared" si="0"/>
        <v>293579</v>
      </c>
    </row>
    <row r="9" spans="1:5" ht="15.75" customHeight="1" x14ac:dyDescent="0.25">
      <c r="A9" s="16" t="s">
        <v>5</v>
      </c>
      <c r="B9" s="1" t="s">
        <v>6</v>
      </c>
      <c r="C9" s="13">
        <f>C10</f>
        <v>205920</v>
      </c>
      <c r="D9" s="13">
        <f t="shared" ref="D9:E9" si="1">D10</f>
        <v>202092</v>
      </c>
      <c r="E9" s="13">
        <f t="shared" si="1"/>
        <v>200242</v>
      </c>
    </row>
    <row r="10" spans="1:5" ht="17.25" customHeight="1" x14ac:dyDescent="0.25">
      <c r="A10" s="16" t="s">
        <v>7</v>
      </c>
      <c r="B10" s="1" t="s">
        <v>86</v>
      </c>
      <c r="C10" s="13">
        <v>205920</v>
      </c>
      <c r="D10" s="13">
        <v>202092</v>
      </c>
      <c r="E10" s="13">
        <v>200242</v>
      </c>
    </row>
    <row r="11" spans="1:5" ht="44.25" customHeight="1" x14ac:dyDescent="0.25">
      <c r="A11" s="16" t="s">
        <v>8</v>
      </c>
      <c r="B11" s="1" t="s">
        <v>9</v>
      </c>
      <c r="C11" s="13">
        <f>C12</f>
        <v>34569</v>
      </c>
      <c r="D11" s="13">
        <f t="shared" ref="D11:E11" si="2">D12</f>
        <v>35464</v>
      </c>
      <c r="E11" s="13">
        <f t="shared" si="2"/>
        <v>37084</v>
      </c>
    </row>
    <row r="12" spans="1:5" ht="30" customHeight="1" x14ac:dyDescent="0.25">
      <c r="A12" s="16" t="s">
        <v>8</v>
      </c>
      <c r="B12" s="1" t="s">
        <v>10</v>
      </c>
      <c r="C12" s="13">
        <v>34569</v>
      </c>
      <c r="D12" s="20">
        <v>35464</v>
      </c>
      <c r="E12" s="20">
        <v>37084</v>
      </c>
    </row>
    <row r="13" spans="1:5" ht="17.25" customHeight="1" x14ac:dyDescent="0.25">
      <c r="A13" s="23" t="s">
        <v>11</v>
      </c>
      <c r="B13" s="1" t="s">
        <v>12</v>
      </c>
      <c r="C13" s="13">
        <f>SUM(C14:C16)</f>
        <v>24527</v>
      </c>
      <c r="D13" s="13">
        <f>SUM(D14:D16)</f>
        <v>26967</v>
      </c>
      <c r="E13" s="13">
        <f>SUM(E14:E16)</f>
        <v>27370</v>
      </c>
    </row>
    <row r="14" spans="1:5" ht="30" x14ac:dyDescent="0.25">
      <c r="A14" s="16" t="s">
        <v>13</v>
      </c>
      <c r="B14" s="1" t="s">
        <v>14</v>
      </c>
      <c r="C14" s="13">
        <v>23575</v>
      </c>
      <c r="D14" s="20">
        <f>22979+3025</f>
        <v>26004</v>
      </c>
      <c r="E14" s="20">
        <f>23334+3061</f>
        <v>26395</v>
      </c>
    </row>
    <row r="15" spans="1:5" ht="18" customHeight="1" x14ac:dyDescent="0.25">
      <c r="A15" s="16" t="s">
        <v>15</v>
      </c>
      <c r="B15" s="1" t="s">
        <v>16</v>
      </c>
      <c r="C15" s="13">
        <v>0</v>
      </c>
      <c r="D15" s="19">
        <v>0</v>
      </c>
      <c r="E15" s="19">
        <v>0</v>
      </c>
    </row>
    <row r="16" spans="1:5" ht="30" x14ac:dyDescent="0.25">
      <c r="A16" s="16" t="s">
        <v>17</v>
      </c>
      <c r="B16" s="1" t="s">
        <v>18</v>
      </c>
      <c r="C16" s="13">
        <v>952</v>
      </c>
      <c r="D16" s="19">
        <v>963</v>
      </c>
      <c r="E16" s="19">
        <v>975</v>
      </c>
    </row>
    <row r="17" spans="1:5" ht="18.75" customHeight="1" x14ac:dyDescent="0.25">
      <c r="A17" s="23" t="s">
        <v>55</v>
      </c>
      <c r="B17" s="1" t="s">
        <v>46</v>
      </c>
      <c r="C17" s="13">
        <f>SUM(C18:C20)</f>
        <v>11503</v>
      </c>
      <c r="D17" s="13">
        <f>SUM(D18:D20)</f>
        <v>11611</v>
      </c>
      <c r="E17" s="13">
        <f>SUM(E18:E20)</f>
        <v>11721</v>
      </c>
    </row>
    <row r="18" spans="1:5" ht="19.5" customHeight="1" x14ac:dyDescent="0.25">
      <c r="A18" s="23" t="s">
        <v>56</v>
      </c>
      <c r="B18" s="1" t="s">
        <v>47</v>
      </c>
      <c r="C18" s="13">
        <v>5123</v>
      </c>
      <c r="D18" s="13">
        <v>5231</v>
      </c>
      <c r="E18" s="13">
        <v>5341</v>
      </c>
    </row>
    <row r="19" spans="1:5" ht="19.5" customHeight="1" x14ac:dyDescent="0.25">
      <c r="A19" s="23" t="s">
        <v>58</v>
      </c>
      <c r="B19" s="1" t="s">
        <v>49</v>
      </c>
      <c r="C19" s="13">
        <v>2770</v>
      </c>
      <c r="D19" s="13">
        <v>2770</v>
      </c>
      <c r="E19" s="13">
        <v>2770</v>
      </c>
    </row>
    <row r="20" spans="1:5" ht="21.75" customHeight="1" x14ac:dyDescent="0.25">
      <c r="A20" s="23" t="s">
        <v>57</v>
      </c>
      <c r="B20" s="1" t="s">
        <v>48</v>
      </c>
      <c r="C20" s="13">
        <v>3610</v>
      </c>
      <c r="D20" s="13">
        <v>3610</v>
      </c>
      <c r="E20" s="13">
        <v>3610</v>
      </c>
    </row>
    <row r="21" spans="1:5" ht="16.5" customHeight="1" x14ac:dyDescent="0.25">
      <c r="A21" s="16" t="s">
        <v>19</v>
      </c>
      <c r="B21" s="1" t="s">
        <v>20</v>
      </c>
      <c r="C21" s="13">
        <v>1624</v>
      </c>
      <c r="D21" s="13">
        <v>1624</v>
      </c>
      <c r="E21" s="13">
        <v>1624</v>
      </c>
    </row>
    <row r="22" spans="1:5" ht="44.25" customHeight="1" x14ac:dyDescent="0.25">
      <c r="A22" s="16" t="s">
        <v>21</v>
      </c>
      <c r="B22" s="1" t="s">
        <v>22</v>
      </c>
      <c r="C22" s="13">
        <v>7577</v>
      </c>
      <c r="D22" s="13">
        <v>7577</v>
      </c>
      <c r="E22" s="13">
        <v>7577</v>
      </c>
    </row>
    <row r="23" spans="1:5" ht="30" x14ac:dyDescent="0.25">
      <c r="A23" s="16" t="s">
        <v>23</v>
      </c>
      <c r="B23" s="1" t="s">
        <v>24</v>
      </c>
      <c r="C23" s="13">
        <v>465</v>
      </c>
      <c r="D23" s="13">
        <v>492</v>
      </c>
      <c r="E23" s="13">
        <v>521</v>
      </c>
    </row>
    <row r="24" spans="1:5" ht="30" x14ac:dyDescent="0.25">
      <c r="A24" s="16" t="s">
        <v>44</v>
      </c>
      <c r="B24" s="1" t="s">
        <v>45</v>
      </c>
      <c r="C24" s="13">
        <v>2062</v>
      </c>
      <c r="D24" s="13">
        <v>2062</v>
      </c>
      <c r="E24" s="13">
        <v>2062</v>
      </c>
    </row>
    <row r="25" spans="1:5" ht="30.75" customHeight="1" x14ac:dyDescent="0.25">
      <c r="A25" s="16" t="s">
        <v>25</v>
      </c>
      <c r="B25" s="1" t="s">
        <v>26</v>
      </c>
      <c r="C25" s="13">
        <f>1062+2970+478+255</f>
        <v>4765</v>
      </c>
      <c r="D25" s="13">
        <v>4765</v>
      </c>
      <c r="E25" s="13">
        <v>4765</v>
      </c>
    </row>
    <row r="26" spans="1:5" ht="15.75" customHeight="1" x14ac:dyDescent="0.25">
      <c r="A26" s="16" t="s">
        <v>27</v>
      </c>
      <c r="B26" s="1" t="s">
        <v>28</v>
      </c>
      <c r="C26" s="13">
        <v>613</v>
      </c>
      <c r="D26" s="13">
        <v>613</v>
      </c>
      <c r="E26" s="13">
        <v>613</v>
      </c>
    </row>
    <row r="27" spans="1:5" ht="18.75" customHeight="1" x14ac:dyDescent="0.25">
      <c r="A27" s="11" t="s">
        <v>29</v>
      </c>
      <c r="B27" s="5" t="s">
        <v>30</v>
      </c>
      <c r="C27" s="12">
        <f>C28</f>
        <v>725490.8</v>
      </c>
      <c r="D27" s="12">
        <f t="shared" ref="D27:E27" si="3">D28</f>
        <v>370522.5</v>
      </c>
      <c r="E27" s="12">
        <f t="shared" si="3"/>
        <v>391941.9</v>
      </c>
    </row>
    <row r="28" spans="1:5" ht="30" customHeight="1" x14ac:dyDescent="0.25">
      <c r="A28" s="23" t="s">
        <v>31</v>
      </c>
      <c r="B28" s="1" t="s">
        <v>32</v>
      </c>
      <c r="C28" s="13">
        <f>C29+C33+C40+C44</f>
        <v>725490.8</v>
      </c>
      <c r="D28" s="13">
        <f>D29+D33+D40+D44</f>
        <v>370522.5</v>
      </c>
      <c r="E28" s="13">
        <f>E29+E33+E40+E44</f>
        <v>391941.9</v>
      </c>
    </row>
    <row r="29" spans="1:5" ht="33" customHeight="1" x14ac:dyDescent="0.25">
      <c r="A29" s="16" t="s">
        <v>33</v>
      </c>
      <c r="B29" s="1" t="s">
        <v>40</v>
      </c>
      <c r="C29" s="13">
        <f>SUM(C30:C32)</f>
        <v>114422.6</v>
      </c>
      <c r="D29" s="13">
        <f>SUM(D30:D32)</f>
        <v>119208.79999999999</v>
      </c>
      <c r="E29" s="13">
        <f>SUM(E30:E32)</f>
        <v>127868.70000000001</v>
      </c>
    </row>
    <row r="30" spans="1:5" ht="49.5" customHeight="1" x14ac:dyDescent="0.25">
      <c r="A30" s="23" t="s">
        <v>59</v>
      </c>
      <c r="B30" s="15" t="s">
        <v>60</v>
      </c>
      <c r="C30" s="13">
        <v>18470.900000000001</v>
      </c>
      <c r="D30" s="13">
        <v>0</v>
      </c>
      <c r="E30" s="13">
        <v>0</v>
      </c>
    </row>
    <row r="31" spans="1:5" ht="50.25" customHeight="1" x14ac:dyDescent="0.25">
      <c r="A31" s="16" t="s">
        <v>43</v>
      </c>
      <c r="B31" s="1" t="s">
        <v>61</v>
      </c>
      <c r="C31" s="13">
        <v>0</v>
      </c>
      <c r="D31" s="13">
        <v>19992.099999999999</v>
      </c>
      <c r="E31" s="13">
        <v>25375.4</v>
      </c>
    </row>
    <row r="32" spans="1:5" ht="62.25" customHeight="1" x14ac:dyDescent="0.25">
      <c r="A32" s="23" t="s">
        <v>63</v>
      </c>
      <c r="B32" s="6" t="s">
        <v>62</v>
      </c>
      <c r="C32" s="13">
        <v>95951.7</v>
      </c>
      <c r="D32" s="13">
        <v>99216.7</v>
      </c>
      <c r="E32" s="13">
        <v>102493.3</v>
      </c>
    </row>
    <row r="33" spans="1:5" ht="31.5" customHeight="1" x14ac:dyDescent="0.25">
      <c r="A33" s="23" t="s">
        <v>38</v>
      </c>
      <c r="B33" s="1" t="s">
        <v>41</v>
      </c>
      <c r="C33" s="13">
        <f>SUM(C34:C39)</f>
        <v>397405.2</v>
      </c>
      <c r="D33" s="13">
        <f>SUM(D34:D39)</f>
        <v>20042.3</v>
      </c>
      <c r="E33" s="13">
        <f>SUM(E34:E39)</f>
        <v>19837.900000000001</v>
      </c>
    </row>
    <row r="34" spans="1:5" ht="123.75" customHeight="1" x14ac:dyDescent="0.25">
      <c r="A34" s="23" t="s">
        <v>64</v>
      </c>
      <c r="B34" s="1" t="s">
        <v>71</v>
      </c>
      <c r="C34" s="13">
        <v>10990</v>
      </c>
      <c r="D34" s="13">
        <v>0</v>
      </c>
      <c r="E34" s="13">
        <v>0</v>
      </c>
    </row>
    <row r="35" spans="1:5" ht="81.75" customHeight="1" x14ac:dyDescent="0.25">
      <c r="A35" s="23" t="s">
        <v>72</v>
      </c>
      <c r="B35" s="6" t="s">
        <v>73</v>
      </c>
      <c r="C35" s="13">
        <v>3478.6</v>
      </c>
      <c r="D35" s="13">
        <v>0</v>
      </c>
      <c r="E35" s="13">
        <v>0</v>
      </c>
    </row>
    <row r="36" spans="1:5" ht="81" customHeight="1" x14ac:dyDescent="0.25">
      <c r="A36" s="23" t="s">
        <v>65</v>
      </c>
      <c r="B36" s="6" t="s">
        <v>74</v>
      </c>
      <c r="C36" s="14">
        <v>7356.4</v>
      </c>
      <c r="D36" s="14">
        <v>7190.4</v>
      </c>
      <c r="E36" s="13">
        <v>6986</v>
      </c>
    </row>
    <row r="37" spans="1:5" ht="45" x14ac:dyDescent="0.25">
      <c r="A37" s="23" t="s">
        <v>75</v>
      </c>
      <c r="B37" s="6" t="s">
        <v>76</v>
      </c>
      <c r="C37" s="14">
        <v>267.89999999999998</v>
      </c>
      <c r="D37" s="14">
        <v>0</v>
      </c>
      <c r="E37" s="14">
        <v>0</v>
      </c>
    </row>
    <row r="38" spans="1:5" ht="46.5" customHeight="1" x14ac:dyDescent="0.25">
      <c r="A38" s="23" t="s">
        <v>78</v>
      </c>
      <c r="B38" s="6" t="s">
        <v>79</v>
      </c>
      <c r="C38" s="14">
        <v>38.4</v>
      </c>
      <c r="D38" s="14">
        <v>0</v>
      </c>
      <c r="E38" s="14">
        <v>0</v>
      </c>
    </row>
    <row r="39" spans="1:5" ht="20.25" customHeight="1" x14ac:dyDescent="0.25">
      <c r="A39" s="23" t="s">
        <v>66</v>
      </c>
      <c r="B39" s="1" t="s">
        <v>77</v>
      </c>
      <c r="C39" s="14">
        <v>375273.9</v>
      </c>
      <c r="D39" s="14">
        <v>12851.9</v>
      </c>
      <c r="E39" s="14">
        <v>12851.9</v>
      </c>
    </row>
    <row r="40" spans="1:5" ht="36.75" customHeight="1" x14ac:dyDescent="0.25">
      <c r="A40" s="23" t="s">
        <v>34</v>
      </c>
      <c r="B40" s="1" t="s">
        <v>67</v>
      </c>
      <c r="C40" s="14">
        <f>SUM(C41:C43)</f>
        <v>213563</v>
      </c>
      <c r="D40" s="14">
        <f>SUM(D41:D43)</f>
        <v>231271.4</v>
      </c>
      <c r="E40" s="14">
        <f>SUM(E41:E43)</f>
        <v>244235.30000000002</v>
      </c>
    </row>
    <row r="41" spans="1:5" ht="45.75" customHeight="1" x14ac:dyDescent="0.25">
      <c r="A41" s="23" t="s">
        <v>68</v>
      </c>
      <c r="B41" s="1" t="s">
        <v>80</v>
      </c>
      <c r="C41" s="14">
        <v>210572.1</v>
      </c>
      <c r="D41" s="14">
        <v>228280.3</v>
      </c>
      <c r="E41" s="14">
        <v>241233.6</v>
      </c>
    </row>
    <row r="42" spans="1:5" ht="75" customHeight="1" x14ac:dyDescent="0.25">
      <c r="A42" s="23" t="s">
        <v>69</v>
      </c>
      <c r="B42" s="1" t="s">
        <v>81</v>
      </c>
      <c r="C42" s="14">
        <v>1.9</v>
      </c>
      <c r="D42" s="14">
        <v>2</v>
      </c>
      <c r="E42" s="14">
        <v>13.1</v>
      </c>
    </row>
    <row r="43" spans="1:5" ht="35.25" customHeight="1" x14ac:dyDescent="0.25">
      <c r="A43" s="23" t="s">
        <v>82</v>
      </c>
      <c r="B43" s="1" t="s">
        <v>83</v>
      </c>
      <c r="C43" s="14">
        <v>2989</v>
      </c>
      <c r="D43" s="14">
        <v>2989.1</v>
      </c>
      <c r="E43" s="14">
        <v>2988.6</v>
      </c>
    </row>
    <row r="44" spans="1:5" ht="17.25" customHeight="1" x14ac:dyDescent="0.25">
      <c r="A44" s="23" t="s">
        <v>42</v>
      </c>
      <c r="B44" s="1" t="s">
        <v>70</v>
      </c>
      <c r="C44" s="14">
        <f>SUM(C45:C45)</f>
        <v>100</v>
      </c>
      <c r="D44" s="14">
        <f>SUM(D45:D45)</f>
        <v>0</v>
      </c>
      <c r="E44" s="14">
        <f>SUM(E45:E45)</f>
        <v>0</v>
      </c>
    </row>
    <row r="45" spans="1:5" ht="33" customHeight="1" x14ac:dyDescent="0.25">
      <c r="A45" s="23" t="s">
        <v>84</v>
      </c>
      <c r="B45" s="6" t="s">
        <v>85</v>
      </c>
      <c r="C45" s="14">
        <v>100</v>
      </c>
      <c r="D45" s="14">
        <v>0</v>
      </c>
      <c r="E45" s="14">
        <v>0</v>
      </c>
    </row>
    <row r="46" spans="1:5" ht="16.5" customHeight="1" x14ac:dyDescent="0.25">
      <c r="A46" s="16"/>
      <c r="B46" s="5" t="s">
        <v>36</v>
      </c>
      <c r="C46" s="12">
        <f>C27+C8</f>
        <v>1019115.8</v>
      </c>
      <c r="D46" s="12">
        <f>D27+D8</f>
        <v>663789.5</v>
      </c>
      <c r="E46" s="12">
        <f>E27+E8</f>
        <v>685520.9</v>
      </c>
    </row>
    <row r="47" spans="1:5" x14ac:dyDescent="0.25">
      <c r="A47" s="10"/>
      <c r="B47" s="3"/>
      <c r="C47" s="3"/>
      <c r="D47" s="3"/>
      <c r="E47" s="7"/>
    </row>
  </sheetData>
  <mergeCells count="5">
    <mergeCell ref="C1:E1"/>
    <mergeCell ref="A3:E3"/>
    <mergeCell ref="A5:A6"/>
    <mergeCell ref="B5:B6"/>
    <mergeCell ref="C5:E5"/>
  </mergeCells>
  <pageMargins left="0.59055118110236227" right="0" top="0" bottom="0" header="0" footer="0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opLeftCell="A4" zoomScaleNormal="100" workbookViewId="0">
      <selection activeCell="D20" sqref="D20"/>
    </sheetView>
  </sheetViews>
  <sheetFormatPr defaultColWidth="9.140625" defaultRowHeight="15" x14ac:dyDescent="0.25"/>
  <cols>
    <col min="1" max="1" width="59.42578125" style="2" customWidth="1"/>
    <col min="2" max="2" width="15.140625" style="2" customWidth="1"/>
    <col min="3" max="3" width="16.7109375" style="17" customWidth="1"/>
    <col min="4" max="4" width="15.42578125" style="17" customWidth="1"/>
    <col min="5" max="16384" width="9.140625" style="2"/>
  </cols>
  <sheetData>
    <row r="1" spans="1:4" x14ac:dyDescent="0.25">
      <c r="A1" s="3"/>
      <c r="B1" s="3"/>
    </row>
    <row r="2" spans="1:4" ht="38.25" customHeight="1" x14ac:dyDescent="0.25">
      <c r="A2" s="27" t="s">
        <v>1</v>
      </c>
      <c r="B2" s="28">
        <v>2024</v>
      </c>
      <c r="C2" s="30">
        <v>2025</v>
      </c>
      <c r="D2" s="30">
        <v>2026</v>
      </c>
    </row>
    <row r="3" spans="1:4" x14ac:dyDescent="0.25">
      <c r="A3" s="27"/>
      <c r="B3" s="29"/>
      <c r="C3" s="30"/>
      <c r="D3" s="30"/>
    </row>
    <row r="4" spans="1:4" ht="16.5" customHeight="1" x14ac:dyDescent="0.25">
      <c r="A4" s="5" t="s">
        <v>4</v>
      </c>
      <c r="B4" s="12">
        <f>B5+B8+B10+B18+B19+B20+B22+B23+B21+B14</f>
        <v>293625</v>
      </c>
      <c r="C4" s="21">
        <f t="shared" ref="C4:D4" si="0">C5+C8+C10+C18+C19+C20+C22+C23+C21+C14</f>
        <v>293267</v>
      </c>
      <c r="D4" s="21">
        <f t="shared" si="0"/>
        <v>293579</v>
      </c>
    </row>
    <row r="5" spans="1:4" ht="15.75" customHeight="1" x14ac:dyDescent="0.25">
      <c r="A5" s="1" t="s">
        <v>6</v>
      </c>
      <c r="B5" s="13">
        <f>B6+B7</f>
        <v>205920</v>
      </c>
      <c r="C5" s="20">
        <f t="shared" ref="C5:D5" si="1">C6+C7</f>
        <v>202092</v>
      </c>
      <c r="D5" s="20">
        <f t="shared" si="1"/>
        <v>200242</v>
      </c>
    </row>
    <row r="6" spans="1:4" ht="17.25" customHeight="1" x14ac:dyDescent="0.25">
      <c r="A6" s="1" t="s">
        <v>50</v>
      </c>
      <c r="B6" s="13">
        <v>205913</v>
      </c>
      <c r="C6" s="20">
        <v>202084</v>
      </c>
      <c r="D6" s="20">
        <v>200234</v>
      </c>
    </row>
    <row r="7" spans="1:4" ht="17.25" customHeight="1" x14ac:dyDescent="0.25">
      <c r="A7" s="1" t="s">
        <v>51</v>
      </c>
      <c r="B7" s="13">
        <v>7</v>
      </c>
      <c r="C7" s="20">
        <v>8</v>
      </c>
      <c r="D7" s="20">
        <v>8</v>
      </c>
    </row>
    <row r="8" spans="1:4" ht="44.25" customHeight="1" x14ac:dyDescent="0.25">
      <c r="A8" s="1" t="s">
        <v>9</v>
      </c>
      <c r="B8" s="13">
        <f>B9</f>
        <v>34569</v>
      </c>
      <c r="C8" s="20">
        <f t="shared" ref="C8:D8" si="2">C9</f>
        <v>35464</v>
      </c>
      <c r="D8" s="20">
        <f t="shared" si="2"/>
        <v>37084</v>
      </c>
    </row>
    <row r="9" spans="1:4" ht="30" customHeight="1" x14ac:dyDescent="0.25">
      <c r="A9" s="1" t="s">
        <v>10</v>
      </c>
      <c r="B9" s="13">
        <v>34569</v>
      </c>
      <c r="C9" s="20">
        <v>35464</v>
      </c>
      <c r="D9" s="20">
        <v>37084</v>
      </c>
    </row>
    <row r="10" spans="1:4" ht="17.25" customHeight="1" x14ac:dyDescent="0.25">
      <c r="A10" s="1" t="s">
        <v>12</v>
      </c>
      <c r="B10" s="13">
        <f>SUM(B11:B13)</f>
        <v>24527</v>
      </c>
      <c r="C10" s="13">
        <f t="shared" ref="C10:D10" si="3">SUM(C11:C13)</f>
        <v>26967</v>
      </c>
      <c r="D10" s="13">
        <f t="shared" si="3"/>
        <v>27370</v>
      </c>
    </row>
    <row r="11" spans="1:4" ht="30" x14ac:dyDescent="0.25">
      <c r="A11" s="1" t="s">
        <v>14</v>
      </c>
      <c r="B11" s="13">
        <v>23575</v>
      </c>
      <c r="C11" s="20">
        <f>22979+3025</f>
        <v>26004</v>
      </c>
      <c r="D11" s="20">
        <f>23334+3061</f>
        <v>26395</v>
      </c>
    </row>
    <row r="12" spans="1:4" ht="18" customHeight="1" x14ac:dyDescent="0.25">
      <c r="A12" s="1" t="s">
        <v>16</v>
      </c>
      <c r="B12" s="13">
        <v>0</v>
      </c>
      <c r="C12" s="19">
        <v>0</v>
      </c>
      <c r="D12" s="19">
        <v>0</v>
      </c>
    </row>
    <row r="13" spans="1:4" ht="30" x14ac:dyDescent="0.25">
      <c r="A13" s="1" t="s">
        <v>18</v>
      </c>
      <c r="B13" s="13">
        <v>952</v>
      </c>
      <c r="C13" s="19">
        <v>963</v>
      </c>
      <c r="D13" s="19">
        <v>975</v>
      </c>
    </row>
    <row r="14" spans="1:4" x14ac:dyDescent="0.25">
      <c r="A14" s="1" t="s">
        <v>46</v>
      </c>
      <c r="B14" s="13">
        <f>SUM(B15:B17)</f>
        <v>11503</v>
      </c>
      <c r="C14" s="13">
        <f t="shared" ref="C14:D14" si="4">SUM(C15:C17)</f>
        <v>11611</v>
      </c>
      <c r="D14" s="13">
        <f t="shared" si="4"/>
        <v>11721</v>
      </c>
    </row>
    <row r="15" spans="1:4" x14ac:dyDescent="0.25">
      <c r="A15" s="1" t="s">
        <v>47</v>
      </c>
      <c r="B15" s="13">
        <v>5123</v>
      </c>
      <c r="C15" s="13">
        <v>5231</v>
      </c>
      <c r="D15" s="13">
        <v>5341</v>
      </c>
    </row>
    <row r="16" spans="1:4" x14ac:dyDescent="0.25">
      <c r="A16" s="1" t="s">
        <v>48</v>
      </c>
      <c r="B16" s="13">
        <v>3610</v>
      </c>
      <c r="C16" s="13">
        <v>3610</v>
      </c>
      <c r="D16" s="13">
        <v>3610</v>
      </c>
    </row>
    <row r="17" spans="1:4" x14ac:dyDescent="0.25">
      <c r="A17" s="1" t="s">
        <v>49</v>
      </c>
      <c r="B17" s="13">
        <v>2770</v>
      </c>
      <c r="C17" s="13">
        <v>2770</v>
      </c>
      <c r="D17" s="13">
        <v>2770</v>
      </c>
    </row>
    <row r="18" spans="1:4" ht="16.5" customHeight="1" x14ac:dyDescent="0.25">
      <c r="A18" s="1" t="s">
        <v>20</v>
      </c>
      <c r="B18" s="13">
        <v>1624</v>
      </c>
      <c r="C18" s="13">
        <v>1624</v>
      </c>
      <c r="D18" s="13">
        <v>1624</v>
      </c>
    </row>
    <row r="19" spans="1:4" ht="44.25" customHeight="1" x14ac:dyDescent="0.25">
      <c r="A19" s="1" t="s">
        <v>22</v>
      </c>
      <c r="B19" s="13">
        <f>30+5000+227+325+1656+16+323</f>
        <v>7577</v>
      </c>
      <c r="C19" s="13">
        <f>30+5000+227+325+1656+16+323</f>
        <v>7577</v>
      </c>
      <c r="D19" s="13">
        <v>7577</v>
      </c>
    </row>
    <row r="20" spans="1:4" ht="30" x14ac:dyDescent="0.25">
      <c r="A20" s="1" t="s">
        <v>24</v>
      </c>
      <c r="B20" s="13">
        <v>465</v>
      </c>
      <c r="C20" s="19">
        <v>492</v>
      </c>
      <c r="D20" s="19">
        <v>521</v>
      </c>
    </row>
    <row r="21" spans="1:4" ht="30" x14ac:dyDescent="0.25">
      <c r="A21" s="1" t="s">
        <v>45</v>
      </c>
      <c r="B21" s="13">
        <v>2062</v>
      </c>
      <c r="C21" s="13">
        <v>2062</v>
      </c>
      <c r="D21" s="13">
        <v>2062</v>
      </c>
    </row>
    <row r="22" spans="1:4" ht="30.75" customHeight="1" x14ac:dyDescent="0.25">
      <c r="A22" s="1" t="s">
        <v>26</v>
      </c>
      <c r="B22" s="13">
        <f>1062+2970+478+255</f>
        <v>4765</v>
      </c>
      <c r="C22" s="13">
        <f t="shared" ref="C22:D22" si="5">1062+2970+478+255</f>
        <v>4765</v>
      </c>
      <c r="D22" s="13">
        <f t="shared" si="5"/>
        <v>4765</v>
      </c>
    </row>
    <row r="23" spans="1:4" ht="15.75" customHeight="1" x14ac:dyDescent="0.25">
      <c r="A23" s="1" t="s">
        <v>28</v>
      </c>
      <c r="B23" s="13">
        <v>613</v>
      </c>
      <c r="C23" s="13">
        <v>613</v>
      </c>
      <c r="D23" s="13">
        <v>613</v>
      </c>
    </row>
    <row r="24" spans="1:4" ht="18.75" customHeight="1" x14ac:dyDescent="0.25">
      <c r="A24" s="5" t="s">
        <v>30</v>
      </c>
      <c r="B24" s="12">
        <f>B25+B26+B27+B28</f>
        <v>520294.89999999997</v>
      </c>
      <c r="C24" s="12">
        <f t="shared" ref="C24:D24" si="6">C25+C26+C27+C28</f>
        <v>370522.5</v>
      </c>
      <c r="D24" s="12">
        <f t="shared" si="6"/>
        <v>391942.1</v>
      </c>
    </row>
    <row r="25" spans="1:4" ht="19.5" customHeight="1" x14ac:dyDescent="0.25">
      <c r="A25" s="1" t="s">
        <v>40</v>
      </c>
      <c r="B25" s="13">
        <v>114422.6</v>
      </c>
      <c r="C25" s="20">
        <v>119208.8</v>
      </c>
      <c r="D25" s="20">
        <v>127868.7</v>
      </c>
    </row>
    <row r="26" spans="1:4" ht="31.5" customHeight="1" x14ac:dyDescent="0.25">
      <c r="A26" s="1" t="s">
        <v>41</v>
      </c>
      <c r="B26" s="13">
        <v>397405.1</v>
      </c>
      <c r="C26" s="20">
        <v>20042.3</v>
      </c>
      <c r="D26" s="20">
        <v>19838</v>
      </c>
    </row>
    <row r="27" spans="1:4" ht="30" x14ac:dyDescent="0.25">
      <c r="A27" s="1" t="s">
        <v>35</v>
      </c>
      <c r="B27" s="14">
        <v>8367.2000000000007</v>
      </c>
      <c r="C27" s="20">
        <v>231271.4</v>
      </c>
      <c r="D27" s="20">
        <v>244235.4</v>
      </c>
    </row>
    <row r="28" spans="1:4" ht="17.25" customHeight="1" x14ac:dyDescent="0.25">
      <c r="A28" s="1" t="s">
        <v>39</v>
      </c>
      <c r="B28" s="14">
        <v>100</v>
      </c>
      <c r="C28" s="20">
        <v>0</v>
      </c>
      <c r="D28" s="20">
        <v>0</v>
      </c>
    </row>
    <row r="29" spans="1:4" ht="16.5" customHeight="1" x14ac:dyDescent="0.25">
      <c r="A29" s="5" t="s">
        <v>36</v>
      </c>
      <c r="B29" s="12">
        <f>B24+B4</f>
        <v>813919.89999999991</v>
      </c>
      <c r="C29" s="12">
        <f t="shared" ref="C29:D29" si="7">C24+C4</f>
        <v>663789.5</v>
      </c>
      <c r="D29" s="12">
        <f t="shared" si="7"/>
        <v>685521.1</v>
      </c>
    </row>
    <row r="30" spans="1:4" x14ac:dyDescent="0.25">
      <c r="A30" s="3"/>
      <c r="B30" s="3"/>
    </row>
    <row r="31" spans="1:4" ht="16.5" customHeight="1" x14ac:dyDescent="0.25">
      <c r="A31" s="22" t="s">
        <v>52</v>
      </c>
      <c r="B31" s="18">
        <v>77.62</v>
      </c>
      <c r="C31" s="18">
        <v>71.680000000000007</v>
      </c>
      <c r="D31" s="18">
        <v>66.459999999999994</v>
      </c>
    </row>
    <row r="32" spans="1:4" ht="26.25" customHeight="1" x14ac:dyDescent="0.25">
      <c r="A32" s="22" t="s">
        <v>53</v>
      </c>
      <c r="B32" s="20">
        <v>33348</v>
      </c>
      <c r="C32" s="20">
        <v>34971</v>
      </c>
      <c r="D32" s="20">
        <v>36871</v>
      </c>
    </row>
  </sheetData>
  <mergeCells count="4">
    <mergeCell ref="A2:A3"/>
    <mergeCell ref="B2:B3"/>
    <mergeCell ref="C2:C3"/>
    <mergeCell ref="D2:D3"/>
  </mergeCells>
  <pageMargins left="0.59055118110236227" right="0" top="0" bottom="0" header="0" footer="0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2024-2026</vt:lpstr>
      <vt:lpstr>Лист1 (3)</vt:lpstr>
      <vt:lpstr>'Лист1 (3)'!Область_печати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2023-11-14T07:50:06Z</dcterms:modified>
</cp:coreProperties>
</file>