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2120" windowHeight="8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B5" i="1"/>
  <c r="E6" i="1"/>
  <c r="I13" i="1"/>
  <c r="I14" i="1"/>
  <c r="G13" i="1"/>
  <c r="G14" i="1"/>
  <c r="E13" i="1"/>
  <c r="E14" i="1"/>
  <c r="E11" i="1"/>
  <c r="C8" i="1"/>
  <c r="C5" i="1" s="1"/>
  <c r="D22" i="1" l="1"/>
  <c r="H22" i="1"/>
  <c r="F22" i="1"/>
  <c r="C22" i="1"/>
  <c r="C4" i="1" s="1"/>
  <c r="E19" i="1"/>
  <c r="E22" i="1" l="1"/>
  <c r="G22" i="1"/>
  <c r="E8" i="1" l="1"/>
  <c r="I6" i="1"/>
  <c r="I7" i="1"/>
  <c r="I8" i="1"/>
  <c r="I9" i="1"/>
  <c r="I11" i="1"/>
  <c r="I12" i="1"/>
  <c r="I15" i="1"/>
  <c r="I16" i="1"/>
  <c r="I17" i="1"/>
  <c r="I18" i="1"/>
  <c r="I19" i="1"/>
  <c r="I20" i="1"/>
  <c r="I23" i="1"/>
  <c r="I24" i="1"/>
  <c r="I25" i="1"/>
  <c r="I26" i="1"/>
  <c r="I28" i="1"/>
  <c r="D5" i="1"/>
  <c r="E5" i="1" s="1"/>
  <c r="G6" i="1"/>
  <c r="G7" i="1"/>
  <c r="G8" i="1"/>
  <c r="G9" i="1"/>
  <c r="G12" i="1"/>
  <c r="G11" i="1"/>
  <c r="G15" i="1"/>
  <c r="G16" i="1"/>
  <c r="G17" i="1"/>
  <c r="G18" i="1"/>
  <c r="G19" i="1"/>
  <c r="G20" i="1"/>
  <c r="G23" i="1"/>
  <c r="G24" i="1"/>
  <c r="G25" i="1"/>
  <c r="G26" i="1"/>
  <c r="G28" i="1"/>
  <c r="E7" i="1"/>
  <c r="E9" i="1"/>
  <c r="E12" i="1"/>
  <c r="E15" i="1"/>
  <c r="E16" i="1"/>
  <c r="E17" i="1"/>
  <c r="E18" i="1"/>
  <c r="E20" i="1"/>
  <c r="E23" i="1"/>
  <c r="E24" i="1"/>
  <c r="E25" i="1"/>
  <c r="E26" i="1"/>
  <c r="E28" i="1"/>
  <c r="F5" i="1"/>
  <c r="F4" i="1" s="1"/>
  <c r="H5" i="1"/>
  <c r="I5" i="1" l="1"/>
  <c r="I22" i="1"/>
  <c r="G5" i="1"/>
  <c r="H4" i="1"/>
  <c r="D4" i="1"/>
  <c r="B4" i="1"/>
  <c r="G4" i="1" l="1"/>
  <c r="I4" i="1"/>
  <c r="E4" i="1"/>
</calcChain>
</file>

<file path=xl/sharedStrings.xml><?xml version="1.0" encoding="utf-8"?>
<sst xmlns="http://schemas.openxmlformats.org/spreadsheetml/2006/main" count="40" uniqueCount="36">
  <si>
    <t xml:space="preserve">Показатели </t>
  </si>
  <si>
    <t xml:space="preserve">Безвозмездные поступления </t>
  </si>
  <si>
    <t xml:space="preserve">Субсидии </t>
  </si>
  <si>
    <t xml:space="preserve">Субвенции </t>
  </si>
  <si>
    <t xml:space="preserve">Иные межбюджетные трансферты </t>
  </si>
  <si>
    <t>Прочие безвозмездные поступления</t>
  </si>
  <si>
    <t xml:space="preserve">Дотации </t>
  </si>
  <si>
    <t>Государственная пошлина</t>
  </si>
  <si>
    <t>Прочие неналоговые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</si>
  <si>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</si>
  <si>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</si>
  <si>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</si>
  <si>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</si>
  <si>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</si>
  <si>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Единый сельскохозяйственный налог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</si>
  <si>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</si>
  <si>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</si>
  <si>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</si>
  <si>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</si>
  <si>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 xml:space="preserve">Налоговые и неналоговые доходы </t>
  </si>
  <si>
    <t>Доходы от оказания платных услуг (работ) и компенсации затрат производства</t>
  </si>
  <si>
    <t xml:space="preserve">ВСЕГО ДОХОДОВ, всего </t>
  </si>
  <si>
    <t>-</t>
  </si>
  <si>
    <t>Прогноз на 2024 год</t>
  </si>
  <si>
    <t>Возврат остатков субсидий, субвенций и иных МБТ</t>
  </si>
  <si>
    <t>Прогноз на 2025 год</t>
  </si>
  <si>
    <t xml:space="preserve">Доходы от возврата организациям остатков субсидий прошлых лет </t>
  </si>
  <si>
    <t>в тыс. руб.</t>
  </si>
  <si>
    <t>Факт 2022 год</t>
  </si>
  <si>
    <t>Ожидаемая оценка на 2023 г.</t>
  </si>
  <si>
    <t>% исполнения к оценке 2023 г.</t>
  </si>
  <si>
    <t>Прогноз на 2026 год</t>
  </si>
  <si>
    <t>Налог на имущество физических лиц</t>
  </si>
  <si>
    <t xml:space="preserve">Земельный налог </t>
  </si>
  <si>
    <t>Минимальный налог, зачисляемый в бюджеты Российской Федерации</t>
  </si>
  <si>
    <t>Сведения о доходах бюджета Кирилловского муниципального округа на 2024 и плановый период 2025-2026 годы  В СРАВНЕНИИ С ОЖИДАЕМЫМ ИСПОЛНЕНИЕМ 2023 И ОТЧЕТОМ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</si>
</sst>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р_.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9" fontId="5" fillId="0" borderId="1" xfId="1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9" fontId="7" fillId="0" borderId="1" xfId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164" fontId="8" fillId="0" borderId="1" xfId="0" applyNumberFormat="1" applyFont="1" applyBorder="1" applyAlignment="1">
      <alignment horizontal="center" vertical="center" wrapText="1" readingOrder="1"/>
    </xf>
    <xf numFmtId="9" fontId="8" fillId="0" borderId="1" xfId="1" applyFont="1" applyBorder="1" applyAlignment="1">
      <alignment horizontal="center" vertical="center" wrapText="1" readingOrder="1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20" zoomScaleNormal="120" workbookViewId="0">
      <selection activeCell="I3" sqref="I3"/>
    </sheetView>
  </sheetViews>
  <sheetFormatPr defaultRowHeight="15" x14ac:dyDescent="0.25"/>
  <cols>
    <col min="1" max="1" width="35.28515625" style="17" customWidth="1"/>
    <col min="2" max="2" width="14.28515625" style="17" customWidth="1"/>
    <col min="3" max="3" width="15.85546875" style="17" customWidth="1"/>
    <col min="4" max="4" width="14.28515625" style="17" customWidth="1"/>
    <col min="5" max="5" width="14.42578125" style="17" customWidth="1"/>
    <col min="6" max="6" width="14.28515625" style="17" customWidth="1"/>
    <col min="7" max="7" width="14.42578125" style="17" customWidth="1"/>
    <col min="8" max="8" width="14.28515625" style="17" customWidth="1"/>
    <col min="9" max="9" width="14.42578125" style="2" customWidth="1"/>
    <col min="10" max="16384" width="9.140625" style="2"/>
  </cols>
  <sheetData>
    <row r="1" spans="1:9" ht="41.25" customHeight="1" x14ac:dyDescent="0.25">
      <c r="A1" s="21" t="s">
        <v>35</v>
      </c>
      <c r="B1" s="21"/>
      <c r="C1" s="21"/>
      <c r="D1" s="21"/>
      <c r="E1" s="21"/>
      <c r="F1" s="21"/>
      <c r="G1" s="21"/>
      <c r="H1" s="21"/>
      <c r="I1" s="21"/>
    </row>
    <row r="2" spans="1:9" ht="27" customHeight="1" x14ac:dyDescent="0.25">
      <c r="A2" s="20"/>
      <c r="B2" s="20"/>
      <c r="C2" s="20"/>
      <c r="D2" s="20"/>
      <c r="E2" s="20"/>
      <c r="F2" s="20"/>
      <c r="G2" s="20"/>
      <c r="H2" s="20"/>
      <c r="I2" s="20" t="s">
        <v>27</v>
      </c>
    </row>
    <row r="3" spans="1:9" ht="66" customHeight="1" x14ac:dyDescent="0.25">
      <c r="A3" s="10" t="s">
        <v>0</v>
      </c>
      <c r="B3" s="10" t="s">
        <v>28</v>
      </c>
      <c r="C3" s="10" t="s">
        <v>29</v>
      </c>
      <c r="D3" s="10" t="s">
        <v>23</v>
      </c>
      <c r="E3" s="10" t="s">
        <v>30</v>
      </c>
      <c r="F3" s="10" t="s">
        <v>25</v>
      </c>
      <c r="G3" s="10" t="s">
        <v>30</v>
      </c>
      <c r="H3" s="10" t="s">
        <v>31</v>
      </c>
      <c r="I3" s="10" t="s">
        <v>30</v>
      </c>
    </row>
    <row r="4" spans="1:9" ht="18" customHeight="1" x14ac:dyDescent="0.25">
      <c r="A4" s="11" t="s">
        <v>21</v>
      </c>
      <c r="B4" s="12">
        <f>B5+B22</f>
        <v>950104.3</v>
      </c>
      <c r="C4" s="12">
        <f>C5+C22</f>
        <v>1787839.1</v>
      </c>
      <c r="D4" s="12">
        <f>D5+D22</f>
        <v>1019115.8</v>
      </c>
      <c r="E4" s="13">
        <f>D4/C4</f>
        <v>0.57002657565773118</v>
      </c>
      <c r="F4" s="12">
        <f>F5+F22</f>
        <v>663789.5</v>
      </c>
      <c r="G4" s="13">
        <f>F4/C4</f>
        <v>0.37128033501448759</v>
      </c>
      <c r="H4" s="12">
        <f>H5+H22</f>
        <v>685520.9</v>
      </c>
      <c r="I4" s="13">
        <f>H4/C4</f>
        <v>0.38343545568502219</v>
      </c>
    </row>
    <row r="5" spans="1:9" s="1" customFormat="1" ht="20.25" customHeight="1" x14ac:dyDescent="0.25">
      <c r="A5" s="14" t="s">
        <v>19</v>
      </c>
      <c r="B5" s="15">
        <f>SUM(B6:B21)</f>
        <v>318874.50000000017</v>
      </c>
      <c r="C5" s="15">
        <f>SUM(C6:C21)</f>
        <v>286608.40000000002</v>
      </c>
      <c r="D5" s="15">
        <f>SUM(D6:D21)</f>
        <v>293625</v>
      </c>
      <c r="E5" s="16">
        <f>D5/C5</f>
        <v>1.0244814876326025</v>
      </c>
      <c r="F5" s="15">
        <f t="shared" ref="F5:H5" si="0">SUM(F6:F21)</f>
        <v>293267</v>
      </c>
      <c r="G5" s="16">
        <f t="shared" ref="G5:G28" si="1">F5/C5</f>
        <v>1.023232396538273</v>
      </c>
      <c r="H5" s="15">
        <f t="shared" si="0"/>
        <v>293579</v>
      </c>
      <c r="I5" s="16">
        <f t="shared" ref="I5:I28" si="2">H5/C5</f>
        <v>1.0243209898942249</v>
      </c>
    </row>
    <row r="6" spans="1:9" ht="20.25" customHeight="1" x14ac:dyDescent="0.25">
      <c r="A6" s="3" t="s">
        <v>9</v>
      </c>
      <c r="B6" s="5">
        <v>215908.5</v>
      </c>
      <c r="C6" s="5">
        <v>183599.2</v>
      </c>
      <c r="D6" s="5">
        <v>205920</v>
      </c>
      <c r="E6" s="6">
        <f>D6/C6</f>
        <v>1.1215735144815444</v>
      </c>
      <c r="F6" s="5">
        <v>202092</v>
      </c>
      <c r="G6" s="6">
        <f t="shared" si="1"/>
        <v>1.1007237504302849</v>
      </c>
      <c r="H6" s="5">
        <v>200242</v>
      </c>
      <c r="I6" s="6">
        <f t="shared" si="2"/>
        <v>1.0906474538015416</v>
      </c>
    </row>
    <row r="7" spans="1:9" ht="48.75" customHeight="1" x14ac:dyDescent="0.25">
      <c r="A7" s="3" t="s">
        <v>10</v>
      </c>
      <c r="B7" s="5">
        <v>29855.5</v>
      </c>
      <c r="C7" s="5">
        <v>29059</v>
      </c>
      <c r="D7" s="5">
        <v>34569</v>
      </c>
      <c r="E7" s="6">
        <f t="shared" ref="E7:E28" si="3">D7/C7</f>
        <v>1.1896142331119446</v>
      </c>
      <c r="F7" s="5">
        <v>35464</v>
      </c>
      <c r="G7" s="6">
        <f t="shared" si="1"/>
        <v>1.2204136412127051</v>
      </c>
      <c r="H7" s="5">
        <v>37084</v>
      </c>
      <c r="I7" s="6">
        <f t="shared" si="2"/>
        <v>1.2761622905124057</v>
      </c>
    </row>
    <row r="8" spans="1:9" ht="51.75" customHeight="1" x14ac:dyDescent="0.25">
      <c r="A8" s="7" t="s">
        <v>11</v>
      </c>
      <c r="B8" s="5">
        <v>23991.7</v>
      </c>
      <c r="C8" s="5">
        <f>19749+4175</f>
        <v>23924</v>
      </c>
      <c r="D8" s="5">
        <v>23575</v>
      </c>
      <c r="E8" s="6">
        <f t="shared" si="3"/>
        <v>0.98541213843838826</v>
      </c>
      <c r="F8" s="5">
        <v>26004</v>
      </c>
      <c r="G8" s="6">
        <f t="shared" si="1"/>
        <v>1.0869419829459956</v>
      </c>
      <c r="H8" s="5">
        <v>26395</v>
      </c>
      <c r="I8" s="6">
        <f t="shared" si="2"/>
        <v>1.1032854037786324</v>
      </c>
    </row>
    <row r="9" spans="1:9" ht="36.75" customHeight="1" x14ac:dyDescent="0.25">
      <c r="A9" s="7" t="s">
        <v>12</v>
      </c>
      <c r="B9" s="5">
        <v>-78.8</v>
      </c>
      <c r="C9" s="5">
        <v>-119.4</v>
      </c>
      <c r="D9" s="5">
        <v>0</v>
      </c>
      <c r="E9" s="6">
        <f t="shared" si="3"/>
        <v>0</v>
      </c>
      <c r="F9" s="5">
        <v>0</v>
      </c>
      <c r="G9" s="6">
        <f t="shared" si="1"/>
        <v>0</v>
      </c>
      <c r="H9" s="5">
        <v>0</v>
      </c>
      <c r="I9" s="6">
        <f t="shared" si="2"/>
        <v>0</v>
      </c>
    </row>
    <row r="10" spans="1:9" ht="36.75" customHeight="1" x14ac:dyDescent="0.25">
      <c r="A10" s="7" t="s">
        <v>34</v>
      </c>
      <c r="B10" s="5">
        <v>-0.1</v>
      </c>
      <c r="C10" s="5">
        <v>0</v>
      </c>
      <c r="D10" s="5">
        <v>0</v>
      </c>
      <c r="E10" s="6">
        <v>0</v>
      </c>
      <c r="F10" s="5">
        <v>0</v>
      </c>
      <c r="G10" s="6">
        <v>0</v>
      </c>
      <c r="H10" s="5">
        <v>0</v>
      </c>
      <c r="I10" s="6">
        <v>0</v>
      </c>
    </row>
    <row r="11" spans="1:9" ht="19.5" customHeight="1" x14ac:dyDescent="0.25">
      <c r="A11" s="7" t="s">
        <v>14</v>
      </c>
      <c r="B11" s="5">
        <v>1.7</v>
      </c>
      <c r="C11" s="5">
        <v>104.3</v>
      </c>
      <c r="D11" s="5">
        <v>0</v>
      </c>
      <c r="E11" s="6">
        <f>D11/C11</f>
        <v>0</v>
      </c>
      <c r="F11" s="5">
        <v>0</v>
      </c>
      <c r="G11" s="6">
        <f>F11/C11</f>
        <v>0</v>
      </c>
      <c r="H11" s="5">
        <v>0</v>
      </c>
      <c r="I11" s="6">
        <f t="shared" si="2"/>
        <v>0</v>
      </c>
    </row>
    <row r="12" spans="1:9" ht="48" customHeight="1" x14ac:dyDescent="0.25">
      <c r="A12" s="7" t="s">
        <v>13</v>
      </c>
      <c r="B12" s="8">
        <v>1088.9000000000001</v>
      </c>
      <c r="C12" s="5">
        <v>237</v>
      </c>
      <c r="D12" s="5">
        <v>952</v>
      </c>
      <c r="E12" s="6">
        <f t="shared" si="3"/>
        <v>4.0168776371308015</v>
      </c>
      <c r="F12" s="5">
        <v>963</v>
      </c>
      <c r="G12" s="6">
        <f t="shared" si="1"/>
        <v>4.0632911392405067</v>
      </c>
      <c r="H12" s="5">
        <v>975</v>
      </c>
      <c r="I12" s="6">
        <f t="shared" si="2"/>
        <v>4.1139240506329111</v>
      </c>
    </row>
    <row r="13" spans="1:9" ht="31.5" customHeight="1" x14ac:dyDescent="0.25">
      <c r="A13" s="7" t="s">
        <v>32</v>
      </c>
      <c r="B13" s="8">
        <v>4632.5</v>
      </c>
      <c r="C13" s="5">
        <v>4775</v>
      </c>
      <c r="D13" s="5">
        <v>5123</v>
      </c>
      <c r="E13" s="6">
        <f t="shared" si="3"/>
        <v>1.0728795811518324</v>
      </c>
      <c r="F13" s="5">
        <v>5231</v>
      </c>
      <c r="G13" s="6">
        <f t="shared" si="1"/>
        <v>1.0954973821989529</v>
      </c>
      <c r="H13" s="5">
        <v>5341</v>
      </c>
      <c r="I13" s="6">
        <f t="shared" si="2"/>
        <v>1.1185340314136125</v>
      </c>
    </row>
    <row r="14" spans="1:9" ht="18.75" customHeight="1" x14ac:dyDescent="0.25">
      <c r="A14" s="7" t="s">
        <v>33</v>
      </c>
      <c r="B14" s="8">
        <v>6232.9</v>
      </c>
      <c r="C14" s="5">
        <v>5575</v>
      </c>
      <c r="D14" s="5">
        <v>6380</v>
      </c>
      <c r="E14" s="6">
        <f t="shared" si="3"/>
        <v>1.1443946188340808</v>
      </c>
      <c r="F14" s="5">
        <v>6380</v>
      </c>
      <c r="G14" s="6">
        <f t="shared" si="1"/>
        <v>1.1443946188340808</v>
      </c>
      <c r="H14" s="5">
        <v>6380</v>
      </c>
      <c r="I14" s="6">
        <f t="shared" si="2"/>
        <v>1.1443946188340808</v>
      </c>
    </row>
    <row r="15" spans="1:9" ht="19.5" customHeight="1" x14ac:dyDescent="0.25">
      <c r="A15" s="3" t="s">
        <v>7</v>
      </c>
      <c r="B15" s="5">
        <v>1873.9</v>
      </c>
      <c r="C15" s="5">
        <v>1627</v>
      </c>
      <c r="D15" s="5">
        <v>1624</v>
      </c>
      <c r="E15" s="6">
        <f t="shared" si="3"/>
        <v>0.9981561155500922</v>
      </c>
      <c r="F15" s="5">
        <v>1624</v>
      </c>
      <c r="G15" s="6">
        <f t="shared" si="1"/>
        <v>0.9981561155500922</v>
      </c>
      <c r="H15" s="5">
        <v>1624</v>
      </c>
      <c r="I15" s="6">
        <f t="shared" si="2"/>
        <v>0.9981561155500922</v>
      </c>
    </row>
    <row r="16" spans="1:9" ht="49.5" customHeight="1" x14ac:dyDescent="0.25">
      <c r="A16" s="3" t="s">
        <v>15</v>
      </c>
      <c r="B16" s="5">
        <v>14857.2</v>
      </c>
      <c r="C16" s="5">
        <v>17829.099999999999</v>
      </c>
      <c r="D16" s="5">
        <v>7577</v>
      </c>
      <c r="E16" s="6">
        <f t="shared" si="3"/>
        <v>0.42497938763033472</v>
      </c>
      <c r="F16" s="5">
        <v>7577</v>
      </c>
      <c r="G16" s="6">
        <f t="shared" si="1"/>
        <v>0.42497938763033472</v>
      </c>
      <c r="H16" s="5">
        <v>7577</v>
      </c>
      <c r="I16" s="6">
        <f t="shared" si="2"/>
        <v>0.42497938763033472</v>
      </c>
    </row>
    <row r="17" spans="1:9" ht="36.75" customHeight="1" x14ac:dyDescent="0.25">
      <c r="A17" s="3" t="s">
        <v>16</v>
      </c>
      <c r="B17" s="5">
        <v>156.80000000000001</v>
      </c>
      <c r="C17" s="5">
        <v>607.5</v>
      </c>
      <c r="D17" s="5">
        <v>465</v>
      </c>
      <c r="E17" s="6">
        <f t="shared" si="3"/>
        <v>0.76543209876543206</v>
      </c>
      <c r="F17" s="5">
        <v>492</v>
      </c>
      <c r="G17" s="6">
        <f t="shared" si="1"/>
        <v>0.80987654320987656</v>
      </c>
      <c r="H17" s="5">
        <v>521</v>
      </c>
      <c r="I17" s="6">
        <f t="shared" si="2"/>
        <v>0.85761316872427984</v>
      </c>
    </row>
    <row r="18" spans="1:9" ht="47.25" customHeight="1" x14ac:dyDescent="0.25">
      <c r="A18" s="3" t="s">
        <v>20</v>
      </c>
      <c r="B18" s="5">
        <v>4259.3999999999996</v>
      </c>
      <c r="C18" s="5">
        <v>3526.8</v>
      </c>
      <c r="D18" s="5">
        <v>2062</v>
      </c>
      <c r="E18" s="6">
        <f t="shared" si="3"/>
        <v>0.58466598616309395</v>
      </c>
      <c r="F18" s="5">
        <v>2062</v>
      </c>
      <c r="G18" s="6">
        <f t="shared" si="1"/>
        <v>0.58466598616309395</v>
      </c>
      <c r="H18" s="5">
        <v>2062</v>
      </c>
      <c r="I18" s="6">
        <f t="shared" si="2"/>
        <v>0.58466598616309395</v>
      </c>
    </row>
    <row r="19" spans="1:9" ht="36.75" customHeight="1" x14ac:dyDescent="0.25">
      <c r="A19" s="3" t="s">
        <v>17</v>
      </c>
      <c r="B19" s="5">
        <v>12704</v>
      </c>
      <c r="C19" s="5">
        <v>13743.4</v>
      </c>
      <c r="D19" s="5">
        <v>4765</v>
      </c>
      <c r="E19" s="6">
        <f t="shared" si="3"/>
        <v>0.34671187624605265</v>
      </c>
      <c r="F19" s="5">
        <v>4765</v>
      </c>
      <c r="G19" s="6">
        <f t="shared" si="1"/>
        <v>0.34671187624605265</v>
      </c>
      <c r="H19" s="5">
        <v>4765</v>
      </c>
      <c r="I19" s="6">
        <f t="shared" si="2"/>
        <v>0.34671187624605265</v>
      </c>
    </row>
    <row r="20" spans="1:9" ht="30.75" customHeight="1" x14ac:dyDescent="0.25">
      <c r="A20" s="3" t="s">
        <v>18</v>
      </c>
      <c r="B20" s="5">
        <v>1752.7</v>
      </c>
      <c r="C20" s="5">
        <v>528.79999999999995</v>
      </c>
      <c r="D20" s="5">
        <v>613</v>
      </c>
      <c r="E20" s="6">
        <f t="shared" si="3"/>
        <v>1.1592284417549168</v>
      </c>
      <c r="F20" s="5">
        <v>613</v>
      </c>
      <c r="G20" s="6">
        <f t="shared" si="1"/>
        <v>1.1592284417549168</v>
      </c>
      <c r="H20" s="5">
        <v>613</v>
      </c>
      <c r="I20" s="6">
        <f t="shared" si="2"/>
        <v>1.1592284417549168</v>
      </c>
    </row>
    <row r="21" spans="1:9" ht="20.25" customHeight="1" x14ac:dyDescent="0.25">
      <c r="A21" s="3" t="s">
        <v>8</v>
      </c>
      <c r="B21" s="5">
        <v>1637.7</v>
      </c>
      <c r="C21" s="5">
        <v>1591.7</v>
      </c>
      <c r="D21" s="5">
        <v>0</v>
      </c>
      <c r="E21" s="6" t="s">
        <v>22</v>
      </c>
      <c r="F21" s="5">
        <v>0</v>
      </c>
      <c r="G21" s="6" t="s">
        <v>22</v>
      </c>
      <c r="H21" s="5">
        <v>0</v>
      </c>
      <c r="I21" s="6" t="s">
        <v>22</v>
      </c>
    </row>
    <row r="22" spans="1:9" s="1" customFormat="1" ht="20.25" customHeight="1" x14ac:dyDescent="0.25">
      <c r="A22" s="14" t="s">
        <v>1</v>
      </c>
      <c r="B22" s="15">
        <f>SUM(B23:B29)</f>
        <v>631229.79999999993</v>
      </c>
      <c r="C22" s="15">
        <f>SUM(C23:C29)</f>
        <v>1501230.7</v>
      </c>
      <c r="D22" s="15">
        <f>SUM(D23:D29)</f>
        <v>725490.8</v>
      </c>
      <c r="E22" s="16">
        <f>D22/C22</f>
        <v>0.48326403130444912</v>
      </c>
      <c r="F22" s="15">
        <f>SUM(F23:F29)</f>
        <v>370522.5</v>
      </c>
      <c r="G22" s="16">
        <f>F22/C22</f>
        <v>0.24681249857200496</v>
      </c>
      <c r="H22" s="15">
        <f>SUM(H23:H29)</f>
        <v>391941.9</v>
      </c>
      <c r="I22" s="16">
        <f t="shared" si="2"/>
        <v>0.26108039224084617</v>
      </c>
    </row>
    <row r="23" spans="1:9" ht="20.25" customHeight="1" x14ac:dyDescent="0.25">
      <c r="A23" s="4" t="s">
        <v>6</v>
      </c>
      <c r="B23" s="5">
        <v>134972.79999999999</v>
      </c>
      <c r="C23" s="9">
        <v>93295.6</v>
      </c>
      <c r="D23" s="9">
        <v>114422.6</v>
      </c>
      <c r="E23" s="6">
        <f t="shared" si="3"/>
        <v>1.2264522657017052</v>
      </c>
      <c r="F23" s="9">
        <v>119208.8</v>
      </c>
      <c r="G23" s="6">
        <f t="shared" si="1"/>
        <v>1.2777537204326892</v>
      </c>
      <c r="H23" s="9">
        <v>127868.7</v>
      </c>
      <c r="I23" s="6">
        <f t="shared" si="2"/>
        <v>1.3705758899669436</v>
      </c>
    </row>
    <row r="24" spans="1:9" ht="20.25" customHeight="1" x14ac:dyDescent="0.25">
      <c r="A24" s="4" t="s">
        <v>2</v>
      </c>
      <c r="B24" s="5">
        <v>295150.8</v>
      </c>
      <c r="C24" s="9">
        <v>1177944.2</v>
      </c>
      <c r="D24" s="9">
        <v>397405.2</v>
      </c>
      <c r="E24" s="6">
        <f t="shared" si="3"/>
        <v>0.33737183815668009</v>
      </c>
      <c r="F24" s="9">
        <v>20042.3</v>
      </c>
      <c r="G24" s="6">
        <f t="shared" si="1"/>
        <v>1.7014642968656749E-2</v>
      </c>
      <c r="H24" s="9">
        <v>19837.900000000001</v>
      </c>
      <c r="I24" s="6">
        <f t="shared" si="2"/>
        <v>1.684112031792338E-2</v>
      </c>
    </row>
    <row r="25" spans="1:9" ht="20.25" customHeight="1" x14ac:dyDescent="0.25">
      <c r="A25" s="4" t="s">
        <v>3</v>
      </c>
      <c r="B25" s="5">
        <v>199391.1</v>
      </c>
      <c r="C25" s="9">
        <v>208581.9</v>
      </c>
      <c r="D25" s="9">
        <v>213563</v>
      </c>
      <c r="E25" s="6">
        <f t="shared" si="3"/>
        <v>1.0238807873549911</v>
      </c>
      <c r="F25" s="9">
        <v>231271.4</v>
      </c>
      <c r="G25" s="6">
        <f t="shared" si="1"/>
        <v>1.1087798126299548</v>
      </c>
      <c r="H25" s="9">
        <v>244235.3</v>
      </c>
      <c r="I25" s="6">
        <f t="shared" si="2"/>
        <v>1.1709323771621603</v>
      </c>
    </row>
    <row r="26" spans="1:9" ht="20.25" customHeight="1" x14ac:dyDescent="0.25">
      <c r="A26" s="4" t="s">
        <v>4</v>
      </c>
      <c r="B26" s="5">
        <v>1488.6</v>
      </c>
      <c r="C26" s="9">
        <v>12547</v>
      </c>
      <c r="D26" s="9">
        <v>100</v>
      </c>
      <c r="E26" s="6">
        <f t="shared" si="3"/>
        <v>7.9700326771339758E-3</v>
      </c>
      <c r="F26" s="9">
        <v>0</v>
      </c>
      <c r="G26" s="6">
        <f t="shared" si="1"/>
        <v>0</v>
      </c>
      <c r="H26" s="9">
        <v>0</v>
      </c>
      <c r="I26" s="6">
        <f t="shared" si="2"/>
        <v>0</v>
      </c>
    </row>
    <row r="27" spans="1:9" ht="30" x14ac:dyDescent="0.25">
      <c r="A27" s="4" t="s">
        <v>24</v>
      </c>
      <c r="B27" s="5">
        <v>-103.6</v>
      </c>
      <c r="C27" s="18">
        <v>0</v>
      </c>
      <c r="D27" s="18">
        <v>0</v>
      </c>
      <c r="E27" s="19">
        <v>0</v>
      </c>
      <c r="F27" s="18">
        <v>0</v>
      </c>
      <c r="G27" s="19">
        <v>0</v>
      </c>
      <c r="H27" s="18">
        <v>0</v>
      </c>
      <c r="I27" s="6">
        <v>0</v>
      </c>
    </row>
    <row r="28" spans="1:9" ht="20.25" customHeight="1" x14ac:dyDescent="0.25">
      <c r="A28" s="4" t="s">
        <v>5</v>
      </c>
      <c r="B28" s="5">
        <v>330.1</v>
      </c>
      <c r="C28" s="9">
        <v>8862</v>
      </c>
      <c r="D28" s="9">
        <v>0</v>
      </c>
      <c r="E28" s="6">
        <f t="shared" si="3"/>
        <v>0</v>
      </c>
      <c r="F28" s="9">
        <v>0</v>
      </c>
      <c r="G28" s="6">
        <f t="shared" si="1"/>
        <v>0</v>
      </c>
      <c r="H28" s="9">
        <v>0</v>
      </c>
      <c r="I28" s="6">
        <f t="shared" si="2"/>
        <v>0</v>
      </c>
    </row>
    <row r="29" spans="1:9" ht="30" x14ac:dyDescent="0.25">
      <c r="A29" s="4" t="s">
        <v>26</v>
      </c>
      <c r="B29" s="5">
        <v>0</v>
      </c>
      <c r="C29" s="9">
        <v>0</v>
      </c>
      <c r="D29" s="9">
        <v>0</v>
      </c>
      <c r="E29" s="6">
        <v>0</v>
      </c>
      <c r="F29" s="9">
        <v>0</v>
      </c>
      <c r="G29" s="6">
        <v>0</v>
      </c>
      <c r="H29" s="9">
        <v>0</v>
      </c>
      <c r="I29" s="6">
        <v>0</v>
      </c>
    </row>
  </sheetData>
  <mergeCells count="1">
    <mergeCell ref="A1:I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Fino5_2</cp:lastModifiedBy>
  <cp:lastPrinted>2022-11-11T08:21:55Z</cp:lastPrinted>
  <dcterms:created xsi:type="dcterms:W3CDTF">2016-12-14T06:39:45Z</dcterms:created>
  <dcterms:modified xsi:type="dcterms:W3CDTF">2023-11-16T08:44:08Z</dcterms:modified>
</cp:coreProperties>
</file>