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" windowWidth="12120" windowHeight="8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5" i="1" l="1"/>
  <c r="I28" i="1"/>
  <c r="I29" i="1"/>
  <c r="G28" i="1"/>
  <c r="G29" i="1"/>
  <c r="E28" i="1"/>
  <c r="E29" i="1"/>
  <c r="F15" i="1"/>
  <c r="D15" i="1"/>
  <c r="C15" i="1"/>
  <c r="B10" i="1"/>
  <c r="B23" i="1" l="1"/>
  <c r="B6" i="1"/>
  <c r="E7" i="1"/>
  <c r="I14" i="1"/>
  <c r="I15" i="1"/>
  <c r="G14" i="1"/>
  <c r="G15" i="1"/>
  <c r="E14" i="1"/>
  <c r="E15" i="1"/>
  <c r="C6" i="1"/>
  <c r="D23" i="1" l="1"/>
  <c r="H23" i="1"/>
  <c r="F23" i="1"/>
  <c r="C23" i="1"/>
  <c r="C5" i="1" s="1"/>
  <c r="E20" i="1"/>
  <c r="E23" i="1" l="1"/>
  <c r="G23" i="1"/>
  <c r="E10" i="1" l="1"/>
  <c r="I7" i="1"/>
  <c r="I8" i="1"/>
  <c r="I10" i="1"/>
  <c r="I11" i="1"/>
  <c r="I13" i="1"/>
  <c r="I16" i="1"/>
  <c r="I17" i="1"/>
  <c r="I18" i="1"/>
  <c r="I19" i="1"/>
  <c r="I20" i="1"/>
  <c r="I21" i="1"/>
  <c r="I24" i="1"/>
  <c r="I25" i="1"/>
  <c r="I26" i="1"/>
  <c r="I27" i="1"/>
  <c r="D6" i="1"/>
  <c r="E6" i="1" s="1"/>
  <c r="G7" i="1"/>
  <c r="G8" i="1"/>
  <c r="G10" i="1"/>
  <c r="G11" i="1"/>
  <c r="G13" i="1"/>
  <c r="G16" i="1"/>
  <c r="G17" i="1"/>
  <c r="G18" i="1"/>
  <c r="G19" i="1"/>
  <c r="G20" i="1"/>
  <c r="G21" i="1"/>
  <c r="G24" i="1"/>
  <c r="G25" i="1"/>
  <c r="G26" i="1"/>
  <c r="G27" i="1"/>
  <c r="E8" i="1"/>
  <c r="E11" i="1"/>
  <c r="E13" i="1"/>
  <c r="E16" i="1"/>
  <c r="E17" i="1"/>
  <c r="E18" i="1"/>
  <c r="E19" i="1"/>
  <c r="E21" i="1"/>
  <c r="E24" i="1"/>
  <c r="E25" i="1"/>
  <c r="E26" i="1"/>
  <c r="E27" i="1"/>
  <c r="F6" i="1"/>
  <c r="F5" i="1" s="1"/>
  <c r="H6" i="1"/>
  <c r="I6" i="1" l="1"/>
  <c r="I23" i="1"/>
  <c r="G6" i="1"/>
  <c r="H5" i="1"/>
  <c r="D5" i="1"/>
  <c r="B5" i="1"/>
  <c r="G5" i="1" l="1"/>
  <c r="I5" i="1"/>
  <c r="E5" i="1"/>
</calcChain>
</file>

<file path=xl/sharedStrings.xml><?xml version="1.0" encoding="utf-8"?>
<sst xmlns="http://schemas.openxmlformats.org/spreadsheetml/2006/main" count="51" uniqueCount="38">
  <si>
    <t xml:space="preserve">Показатели </t>
  </si>
  <si>
    <t xml:space="preserve">Безвозмездные поступления </t>
  </si>
  <si>
    <t xml:space="preserve">Субсидии </t>
  </si>
  <si>
    <t xml:space="preserve">Субвенции </t>
  </si>
  <si>
    <t xml:space="preserve">Иные межбюджетные трансферты </t>
  </si>
  <si>
    <t>Прочие безвозмездные поступления</t>
  </si>
  <si>
    <t xml:space="preserve">Дотации </t>
  </si>
  <si>
    <t>Государственная пошлина</t>
  </si>
  <si>
    <t>Прочие неналоговые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</si>
  <si>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</si>
  <si>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</si>
  <si>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</si>
  <si>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</si>
  <si>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</si>
  <si>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Единый сельскохозяйственный налог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</si>
  <si>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</si>
  <si>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</si>
  <si>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</si>
  <si>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</si>
  <si>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 xml:space="preserve">Налоговые и неналоговые доходы </t>
  </si>
  <si>
    <t xml:space="preserve">ВСЕГО ДОХОДОВ, всего </t>
  </si>
  <si>
    <t>-</t>
  </si>
  <si>
    <t>Возврат остатков субсидий, субвенций и иных МБТ</t>
  </si>
  <si>
    <t>Прогноз на 2025 год</t>
  </si>
  <si>
    <t>в тыс. руб.</t>
  </si>
  <si>
    <t>Прогноз на 2026 год</t>
  </si>
  <si>
    <t>Налог на имущество физических лиц</t>
  </si>
  <si>
    <t xml:space="preserve">Земельный налог </t>
  </si>
  <si>
    <t>Факт 2023 год</t>
  </si>
  <si>
    <t>Ожидаемая оценка на 2024 г.</t>
  </si>
  <si>
    <t>% исполнения к оценке 2024 г.</t>
  </si>
  <si>
    <t>Прогноз на 2027 год</t>
  </si>
  <si>
    <t>Доходы от возврата остатков субсидий, субвенций и иных межбюджетных трансфертов</t>
  </si>
  <si>
    <t>Доходы от оказания платных услуг (работ) и компенсации затрат государства</t>
  </si>
  <si>
    <t>Безвозмездные поступления от негосударственных организаций</t>
  </si>
  <si>
    <t>Туристический налог</t>
  </si>
  <si>
    <t xml:space="preserve">Сведения о доходах бюджета Кирилловского муниципального округа на 2025 и плановый период 2026-2027 годы </t>
  </si>
  <si>
    <t>в сравнении с ожидаемым исполнением 2024 года и отчетом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</si>
</sst>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р_.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9" fontId="5" fillId="0" borderId="1" xfId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9" fontId="7" fillId="0" borderId="1" xfId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164" fontId="8" fillId="0" borderId="1" xfId="0" applyNumberFormat="1" applyFont="1" applyBorder="1" applyAlignment="1">
      <alignment horizontal="center" vertical="center" wrapText="1" readingOrder="1"/>
    </xf>
    <xf numFmtId="9" fontId="8" fillId="0" borderId="1" xfId="1" applyFont="1" applyBorder="1" applyAlignment="1">
      <alignment horizontal="center" vertical="center" wrapText="1" readingOrder="1"/>
    </xf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readingOrder="1"/>
    </xf>
    <xf numFmtId="0" fontId="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120" zoomScaleNormal="120" workbookViewId="0">
      <selection activeCell="B4" sqref="B4:I4"/>
    </sheetView>
  </sheetViews>
  <sheetFormatPr defaultColWidth="9.109375" defaultRowHeight="14.4" x14ac:dyDescent="0.3"/>
  <cols>
    <col min="1" max="1" width="35.33203125" style="16" customWidth="1"/>
    <col min="2" max="2" width="15.21875" style="16" customWidth="1"/>
    <col min="3" max="3" width="16.109375" style="16" customWidth="1"/>
    <col min="4" max="8" width="15.21875" style="16" customWidth="1"/>
    <col min="9" max="9" width="15.21875" style="2" customWidth="1"/>
    <col min="10" max="16384" width="9.109375" style="2"/>
  </cols>
  <sheetData>
    <row r="1" spans="1:9" ht="20.399999999999999" customHeight="1" x14ac:dyDescent="0.3">
      <c r="A1" s="19" t="s">
        <v>36</v>
      </c>
      <c r="B1" s="19"/>
      <c r="C1" s="19"/>
      <c r="D1" s="19"/>
      <c r="E1" s="19"/>
      <c r="F1" s="19"/>
      <c r="G1" s="19"/>
      <c r="H1" s="19"/>
      <c r="I1" s="19"/>
    </row>
    <row r="2" spans="1:9" ht="20.399999999999999" customHeight="1" x14ac:dyDescent="0.3">
      <c r="A2" s="19" t="s">
        <v>37</v>
      </c>
      <c r="B2" s="19"/>
      <c r="C2" s="19"/>
      <c r="D2" s="19"/>
      <c r="E2" s="19"/>
      <c r="F2" s="19"/>
      <c r="G2" s="19"/>
      <c r="H2" s="19"/>
      <c r="I2" s="19"/>
    </row>
    <row r="3" spans="1:9" ht="18.600000000000001" customHeight="1" x14ac:dyDescent="0.3">
      <c r="A3" s="17"/>
      <c r="B3" s="17"/>
      <c r="C3" s="17"/>
      <c r="D3" s="17"/>
      <c r="E3" s="17"/>
      <c r="F3" s="17"/>
      <c r="G3" s="17"/>
      <c r="H3" s="17"/>
      <c r="I3" s="17" t="s">
        <v>24</v>
      </c>
    </row>
    <row r="4" spans="1:9" ht="66" customHeight="1" x14ac:dyDescent="0.3">
      <c r="A4" s="9" t="s">
        <v>0</v>
      </c>
      <c r="B4" s="9" t="s">
        <v>28</v>
      </c>
      <c r="C4" s="9" t="s">
        <v>29</v>
      </c>
      <c r="D4" s="9" t="s">
        <v>23</v>
      </c>
      <c r="E4" s="9" t="s">
        <v>30</v>
      </c>
      <c r="F4" s="9" t="s">
        <v>25</v>
      </c>
      <c r="G4" s="9" t="s">
        <v>30</v>
      </c>
      <c r="H4" s="9" t="s">
        <v>31</v>
      </c>
      <c r="I4" s="9" t="s">
        <v>30</v>
      </c>
    </row>
    <row r="5" spans="1:9" ht="19.8" customHeight="1" x14ac:dyDescent="0.3">
      <c r="A5" s="10" t="s">
        <v>20</v>
      </c>
      <c r="B5" s="11">
        <f>B6+B23</f>
        <v>1763447.8000000003</v>
      </c>
      <c r="C5" s="11">
        <f>C6+C23</f>
        <v>1742745.4</v>
      </c>
      <c r="D5" s="11">
        <f>D6+D23</f>
        <v>1277256.2</v>
      </c>
      <c r="E5" s="12">
        <f>D5/C5</f>
        <v>0.73289890766603083</v>
      </c>
      <c r="F5" s="11">
        <f>F6+F23</f>
        <v>787209.3</v>
      </c>
      <c r="G5" s="12">
        <f>F5/C5</f>
        <v>0.45170642825968732</v>
      </c>
      <c r="H5" s="11">
        <f>H6+H23</f>
        <v>728670.9</v>
      </c>
      <c r="I5" s="12">
        <f>H5/C5</f>
        <v>0.41811666810309761</v>
      </c>
    </row>
    <row r="6" spans="1:9" s="1" customFormat="1" ht="19.8" customHeight="1" x14ac:dyDescent="0.3">
      <c r="A6" s="13" t="s">
        <v>19</v>
      </c>
      <c r="B6" s="14">
        <f>SUM(B7:B22)</f>
        <v>320279.40000000002</v>
      </c>
      <c r="C6" s="14">
        <f>SUM(C7:C22)</f>
        <v>338296</v>
      </c>
      <c r="D6" s="14">
        <f>SUM(D7:D22)</f>
        <v>273368</v>
      </c>
      <c r="E6" s="15">
        <f>D6/C6</f>
        <v>0.80807340317355214</v>
      </c>
      <c r="F6" s="14">
        <f>SUM(F7:F22)</f>
        <v>291761</v>
      </c>
      <c r="G6" s="15">
        <f t="shared" ref="G6:G29" si="0">F6/C6</f>
        <v>0.86244294936978272</v>
      </c>
      <c r="H6" s="14">
        <f>SUM(H7:H22)</f>
        <v>317700</v>
      </c>
      <c r="I6" s="15">
        <f t="shared" ref="I6:I29" si="1">H6/C6</f>
        <v>0.93911840518362621</v>
      </c>
    </row>
    <row r="7" spans="1:9" ht="19.8" customHeight="1" x14ac:dyDescent="0.3">
      <c r="A7" s="3" t="s">
        <v>9</v>
      </c>
      <c r="B7" s="5">
        <v>206102.5</v>
      </c>
      <c r="C7" s="5">
        <v>235000</v>
      </c>
      <c r="D7" s="5">
        <v>176351</v>
      </c>
      <c r="E7" s="6">
        <f>D7/C7</f>
        <v>0.75042978723404252</v>
      </c>
      <c r="F7" s="5">
        <v>190017</v>
      </c>
      <c r="G7" s="6">
        <f t="shared" si="0"/>
        <v>0.80858297872340423</v>
      </c>
      <c r="H7" s="5">
        <v>213066</v>
      </c>
      <c r="I7" s="6">
        <f t="shared" si="1"/>
        <v>0.90666382978723403</v>
      </c>
    </row>
    <row r="8" spans="1:9" ht="45" customHeight="1" x14ac:dyDescent="0.3">
      <c r="A8" s="3" t="s">
        <v>10</v>
      </c>
      <c r="B8" s="5">
        <v>32008</v>
      </c>
      <c r="C8" s="5">
        <v>34569</v>
      </c>
      <c r="D8" s="5">
        <v>37628</v>
      </c>
      <c r="E8" s="6">
        <f t="shared" ref="E8:E29" si="2">D8/C8</f>
        <v>1.0884896872920824</v>
      </c>
      <c r="F8" s="5">
        <v>40087</v>
      </c>
      <c r="G8" s="6">
        <f t="shared" si="0"/>
        <v>1.1596227834186699</v>
      </c>
      <c r="H8" s="5">
        <v>40895</v>
      </c>
      <c r="I8" s="6">
        <f t="shared" si="1"/>
        <v>1.1829963261882033</v>
      </c>
    </row>
    <row r="9" spans="1:9" ht="19.8" customHeight="1" x14ac:dyDescent="0.3">
      <c r="A9" s="3" t="s">
        <v>35</v>
      </c>
      <c r="B9" s="5">
        <v>0</v>
      </c>
      <c r="C9" s="5">
        <v>0</v>
      </c>
      <c r="D9" s="5">
        <v>615</v>
      </c>
      <c r="E9" s="6" t="s">
        <v>21</v>
      </c>
      <c r="F9" s="5">
        <v>667</v>
      </c>
      <c r="G9" s="6" t="s">
        <v>21</v>
      </c>
      <c r="H9" s="5">
        <v>780</v>
      </c>
      <c r="I9" s="6" t="s">
        <v>21</v>
      </c>
    </row>
    <row r="10" spans="1:9" ht="45" customHeight="1" x14ac:dyDescent="0.3">
      <c r="A10" s="7" t="s">
        <v>11</v>
      </c>
      <c r="B10" s="5">
        <f>16363.2+3762.3+0.2</f>
        <v>20125.7</v>
      </c>
      <c r="C10" s="5">
        <v>27500</v>
      </c>
      <c r="D10" s="5">
        <v>28898</v>
      </c>
      <c r="E10" s="6">
        <f t="shared" si="2"/>
        <v>1.0508363636363636</v>
      </c>
      <c r="F10" s="5">
        <v>31054</v>
      </c>
      <c r="G10" s="6">
        <f t="shared" si="0"/>
        <v>1.1292363636363636</v>
      </c>
      <c r="H10" s="5">
        <v>32976</v>
      </c>
      <c r="I10" s="6">
        <f t="shared" si="1"/>
        <v>1.1991272727272728</v>
      </c>
    </row>
    <row r="11" spans="1:9" ht="34.799999999999997" customHeight="1" x14ac:dyDescent="0.3">
      <c r="A11" s="7" t="s">
        <v>12</v>
      </c>
      <c r="B11" s="5">
        <v>-119.4</v>
      </c>
      <c r="C11" s="5">
        <v>8</v>
      </c>
      <c r="D11" s="5">
        <v>0</v>
      </c>
      <c r="E11" s="6">
        <f t="shared" si="2"/>
        <v>0</v>
      </c>
      <c r="F11" s="5">
        <v>0</v>
      </c>
      <c r="G11" s="6">
        <f t="shared" si="0"/>
        <v>0</v>
      </c>
      <c r="H11" s="5">
        <v>0</v>
      </c>
      <c r="I11" s="6">
        <f t="shared" si="1"/>
        <v>0</v>
      </c>
    </row>
    <row r="12" spans="1:9" ht="19.8" customHeight="1" x14ac:dyDescent="0.3">
      <c r="A12" s="7" t="s">
        <v>14</v>
      </c>
      <c r="B12" s="5">
        <v>104.3</v>
      </c>
      <c r="C12" s="5">
        <v>0</v>
      </c>
      <c r="D12" s="5">
        <v>0</v>
      </c>
      <c r="E12" s="6" t="s">
        <v>21</v>
      </c>
      <c r="F12" s="5">
        <v>0</v>
      </c>
      <c r="G12" s="6" t="s">
        <v>21</v>
      </c>
      <c r="H12" s="5">
        <v>0</v>
      </c>
      <c r="I12" s="6" t="s">
        <v>21</v>
      </c>
    </row>
    <row r="13" spans="1:9" ht="45" customHeight="1" x14ac:dyDescent="0.3">
      <c r="A13" s="7" t="s">
        <v>13</v>
      </c>
      <c r="B13" s="8">
        <v>150.80000000000001</v>
      </c>
      <c r="C13" s="5">
        <v>1100</v>
      </c>
      <c r="D13" s="5">
        <v>1210</v>
      </c>
      <c r="E13" s="6">
        <f t="shared" si="2"/>
        <v>1.1000000000000001</v>
      </c>
      <c r="F13" s="5">
        <v>1266</v>
      </c>
      <c r="G13" s="6">
        <f t="shared" si="0"/>
        <v>1.1509090909090909</v>
      </c>
      <c r="H13" s="5">
        <v>1309</v>
      </c>
      <c r="I13" s="6">
        <f t="shared" si="1"/>
        <v>1.19</v>
      </c>
    </row>
    <row r="14" spans="1:9" ht="19.8" customHeight="1" x14ac:dyDescent="0.3">
      <c r="A14" s="7" t="s">
        <v>26</v>
      </c>
      <c r="B14" s="8">
        <v>5706.7</v>
      </c>
      <c r="C14" s="5">
        <v>5123</v>
      </c>
      <c r="D14" s="5">
        <v>5913</v>
      </c>
      <c r="E14" s="6">
        <f t="shared" si="2"/>
        <v>1.1542065196174116</v>
      </c>
      <c r="F14" s="5">
        <v>5913</v>
      </c>
      <c r="G14" s="6">
        <f t="shared" si="0"/>
        <v>1.1542065196174116</v>
      </c>
      <c r="H14" s="5">
        <v>5913</v>
      </c>
      <c r="I14" s="6">
        <f t="shared" si="1"/>
        <v>1.1542065196174116</v>
      </c>
    </row>
    <row r="15" spans="1:9" ht="19.8" customHeight="1" x14ac:dyDescent="0.3">
      <c r="A15" s="7" t="s">
        <v>27</v>
      </c>
      <c r="B15" s="8">
        <v>5981.4</v>
      </c>
      <c r="C15" s="5">
        <f>2770+3610</f>
        <v>6380</v>
      </c>
      <c r="D15" s="5">
        <f>2000+3134</f>
        <v>5134</v>
      </c>
      <c r="E15" s="6">
        <f t="shared" si="2"/>
        <v>0.80470219435736678</v>
      </c>
      <c r="F15" s="5">
        <f>2000+3134</f>
        <v>5134</v>
      </c>
      <c r="G15" s="6">
        <f t="shared" si="0"/>
        <v>0.80470219435736678</v>
      </c>
      <c r="H15" s="5">
        <f>2000+3134</f>
        <v>5134</v>
      </c>
      <c r="I15" s="6">
        <f t="shared" si="1"/>
        <v>0.80470219435736678</v>
      </c>
    </row>
    <row r="16" spans="1:9" ht="19.8" customHeight="1" x14ac:dyDescent="0.3">
      <c r="A16" s="3" t="s">
        <v>7</v>
      </c>
      <c r="B16" s="5">
        <v>1415</v>
      </c>
      <c r="C16" s="5">
        <v>1800</v>
      </c>
      <c r="D16" s="5">
        <v>1638</v>
      </c>
      <c r="E16" s="6">
        <f t="shared" si="2"/>
        <v>0.91</v>
      </c>
      <c r="F16" s="5">
        <v>1638</v>
      </c>
      <c r="G16" s="6">
        <f t="shared" si="0"/>
        <v>0.91</v>
      </c>
      <c r="H16" s="5">
        <v>1638</v>
      </c>
      <c r="I16" s="6">
        <f t="shared" si="1"/>
        <v>0.91</v>
      </c>
    </row>
    <row r="17" spans="1:9" ht="45" customHeight="1" x14ac:dyDescent="0.3">
      <c r="A17" s="3" t="s">
        <v>15</v>
      </c>
      <c r="B17" s="5">
        <v>21519.5</v>
      </c>
      <c r="C17" s="5">
        <v>11041</v>
      </c>
      <c r="D17" s="5">
        <v>8459</v>
      </c>
      <c r="E17" s="6">
        <f t="shared" si="2"/>
        <v>0.76614437098088939</v>
      </c>
      <c r="F17" s="5">
        <v>8459</v>
      </c>
      <c r="G17" s="6">
        <f t="shared" si="0"/>
        <v>0.76614437098088939</v>
      </c>
      <c r="H17" s="5">
        <v>8459</v>
      </c>
      <c r="I17" s="6">
        <f t="shared" si="1"/>
        <v>0.76614437098088939</v>
      </c>
    </row>
    <row r="18" spans="1:9" ht="34.799999999999997" customHeight="1" x14ac:dyDescent="0.3">
      <c r="A18" s="3" t="s">
        <v>16</v>
      </c>
      <c r="B18" s="5">
        <v>630.6</v>
      </c>
      <c r="C18" s="5">
        <v>75</v>
      </c>
      <c r="D18" s="5">
        <v>86</v>
      </c>
      <c r="E18" s="6">
        <f t="shared" si="2"/>
        <v>1.1466666666666667</v>
      </c>
      <c r="F18" s="5">
        <v>90</v>
      </c>
      <c r="G18" s="6">
        <f t="shared" si="0"/>
        <v>1.2</v>
      </c>
      <c r="H18" s="5">
        <v>94</v>
      </c>
      <c r="I18" s="6">
        <f t="shared" si="1"/>
        <v>1.2533333333333334</v>
      </c>
    </row>
    <row r="19" spans="1:9" ht="45" customHeight="1" x14ac:dyDescent="0.3">
      <c r="A19" s="3" t="s">
        <v>33</v>
      </c>
      <c r="B19" s="5">
        <v>4337.7</v>
      </c>
      <c r="C19" s="5">
        <v>3100</v>
      </c>
      <c r="D19" s="5">
        <v>3000</v>
      </c>
      <c r="E19" s="6">
        <f t="shared" si="2"/>
        <v>0.967741935483871</v>
      </c>
      <c r="F19" s="5">
        <v>3000</v>
      </c>
      <c r="G19" s="6">
        <f t="shared" si="0"/>
        <v>0.967741935483871</v>
      </c>
      <c r="H19" s="5">
        <v>3000</v>
      </c>
      <c r="I19" s="6">
        <f t="shared" si="1"/>
        <v>0.967741935483871</v>
      </c>
    </row>
    <row r="20" spans="1:9" ht="34.799999999999997" customHeight="1" x14ac:dyDescent="0.3">
      <c r="A20" s="3" t="s">
        <v>17</v>
      </c>
      <c r="B20" s="5">
        <v>19369.400000000001</v>
      </c>
      <c r="C20" s="5">
        <v>11600</v>
      </c>
      <c r="D20" s="5">
        <v>3850</v>
      </c>
      <c r="E20" s="6">
        <f t="shared" si="2"/>
        <v>0.33189655172413796</v>
      </c>
      <c r="F20" s="5">
        <v>3850</v>
      </c>
      <c r="G20" s="6">
        <f t="shared" si="0"/>
        <v>0.33189655172413796</v>
      </c>
      <c r="H20" s="5">
        <v>3850</v>
      </c>
      <c r="I20" s="6">
        <f t="shared" si="1"/>
        <v>0.33189655172413796</v>
      </c>
    </row>
    <row r="21" spans="1:9" ht="19.8" customHeight="1" x14ac:dyDescent="0.3">
      <c r="A21" s="3" t="s">
        <v>18</v>
      </c>
      <c r="B21" s="5">
        <v>1250.3</v>
      </c>
      <c r="C21" s="5">
        <v>1000</v>
      </c>
      <c r="D21" s="5">
        <v>586</v>
      </c>
      <c r="E21" s="6">
        <f t="shared" si="2"/>
        <v>0.58599999999999997</v>
      </c>
      <c r="F21" s="5">
        <v>586</v>
      </c>
      <c r="G21" s="6">
        <f t="shared" si="0"/>
        <v>0.58599999999999997</v>
      </c>
      <c r="H21" s="5">
        <v>586</v>
      </c>
      <c r="I21" s="6">
        <f t="shared" si="1"/>
        <v>0.58599999999999997</v>
      </c>
    </row>
    <row r="22" spans="1:9" ht="19.8" customHeight="1" x14ac:dyDescent="0.3">
      <c r="A22" s="3" t="s">
        <v>8</v>
      </c>
      <c r="B22" s="5">
        <v>1696.9</v>
      </c>
      <c r="C22" s="5">
        <v>0</v>
      </c>
      <c r="D22" s="5">
        <v>0</v>
      </c>
      <c r="E22" s="6" t="s">
        <v>21</v>
      </c>
      <c r="F22" s="5">
        <v>0</v>
      </c>
      <c r="G22" s="6" t="s">
        <v>21</v>
      </c>
      <c r="H22" s="5">
        <v>0</v>
      </c>
      <c r="I22" s="6" t="s">
        <v>21</v>
      </c>
    </row>
    <row r="23" spans="1:9" s="1" customFormat="1" ht="19.8" customHeight="1" x14ac:dyDescent="0.3">
      <c r="A23" s="13" t="s">
        <v>1</v>
      </c>
      <c r="B23" s="14">
        <f>SUM(B24:B31)</f>
        <v>1443168.4000000001</v>
      </c>
      <c r="C23" s="14">
        <f>SUM(C24:C31)</f>
        <v>1404449.4</v>
      </c>
      <c r="D23" s="14">
        <f>SUM(D24:D31)</f>
        <v>1003888.2</v>
      </c>
      <c r="E23" s="15">
        <f>D23/C23</f>
        <v>0.71479129116364037</v>
      </c>
      <c r="F23" s="14">
        <f>SUM(F24:F31)</f>
        <v>495448.3</v>
      </c>
      <c r="G23" s="15">
        <f>F23/C23</f>
        <v>0.35277048785096854</v>
      </c>
      <c r="H23" s="14">
        <f>SUM(H24:H31)</f>
        <v>410970.9</v>
      </c>
      <c r="I23" s="15">
        <f t="shared" si="1"/>
        <v>0.29262065262016562</v>
      </c>
    </row>
    <row r="24" spans="1:9" ht="19.8" customHeight="1" x14ac:dyDescent="0.3">
      <c r="A24" s="4" t="s">
        <v>6</v>
      </c>
      <c r="B24" s="5">
        <v>135092.6</v>
      </c>
      <c r="C24" s="18">
        <v>303681.09999999998</v>
      </c>
      <c r="D24" s="18">
        <v>177869.1</v>
      </c>
      <c r="E24" s="6">
        <f t="shared" si="2"/>
        <v>0.58571014132917731</v>
      </c>
      <c r="F24" s="18">
        <v>164010</v>
      </c>
      <c r="G24" s="6">
        <f t="shared" si="0"/>
        <v>0.54007312275936836</v>
      </c>
      <c r="H24" s="18">
        <v>146073.9</v>
      </c>
      <c r="I24" s="6">
        <f t="shared" si="1"/>
        <v>0.4810108366967849</v>
      </c>
    </row>
    <row r="25" spans="1:9" ht="19.8" customHeight="1" x14ac:dyDescent="0.3">
      <c r="A25" s="4" t="s">
        <v>2</v>
      </c>
      <c r="B25" s="5">
        <v>1106111.3999999999</v>
      </c>
      <c r="C25" s="18">
        <v>863811.8</v>
      </c>
      <c r="D25" s="18">
        <v>542833.6</v>
      </c>
      <c r="E25" s="6">
        <f t="shared" si="2"/>
        <v>0.62841651387489728</v>
      </c>
      <c r="F25" s="18">
        <v>90548.9</v>
      </c>
      <c r="G25" s="6">
        <f t="shared" si="0"/>
        <v>0.10482480095780121</v>
      </c>
      <c r="H25" s="18">
        <v>23982.400000000001</v>
      </c>
      <c r="I25" s="6">
        <f t="shared" si="1"/>
        <v>2.7763454956276357E-2</v>
      </c>
    </row>
    <row r="26" spans="1:9" ht="19.8" customHeight="1" x14ac:dyDescent="0.3">
      <c r="A26" s="4" t="s">
        <v>3</v>
      </c>
      <c r="B26" s="5">
        <v>199681.6</v>
      </c>
      <c r="C26" s="18">
        <v>222217.5</v>
      </c>
      <c r="D26" s="18">
        <v>247127.7</v>
      </c>
      <c r="E26" s="6">
        <f t="shared" si="2"/>
        <v>1.1120982820884944</v>
      </c>
      <c r="F26" s="18">
        <v>240889.4</v>
      </c>
      <c r="G26" s="6">
        <f t="shared" si="0"/>
        <v>1.0840253355383802</v>
      </c>
      <c r="H26" s="18">
        <v>240914.6</v>
      </c>
      <c r="I26" s="6">
        <f t="shared" si="1"/>
        <v>1.0841387379481815</v>
      </c>
    </row>
    <row r="27" spans="1:9" ht="20.25" customHeight="1" x14ac:dyDescent="0.3">
      <c r="A27" s="4" t="s">
        <v>4</v>
      </c>
      <c r="B27" s="5">
        <v>1896.7</v>
      </c>
      <c r="C27" s="18">
        <v>12025</v>
      </c>
      <c r="D27" s="18">
        <v>100</v>
      </c>
      <c r="E27" s="6">
        <f t="shared" si="2"/>
        <v>8.3160083160083165E-3</v>
      </c>
      <c r="F27" s="18">
        <v>0</v>
      </c>
      <c r="G27" s="6">
        <f t="shared" si="0"/>
        <v>0</v>
      </c>
      <c r="H27" s="18">
        <v>0</v>
      </c>
      <c r="I27" s="6">
        <f t="shared" si="1"/>
        <v>0</v>
      </c>
    </row>
    <row r="28" spans="1:9" ht="34.799999999999997" customHeight="1" x14ac:dyDescent="0.3">
      <c r="A28" s="4" t="s">
        <v>34</v>
      </c>
      <c r="B28" s="5">
        <v>0</v>
      </c>
      <c r="C28" s="18">
        <v>1144.4000000000001</v>
      </c>
      <c r="D28" s="18">
        <v>35957.800000000003</v>
      </c>
      <c r="E28" s="6">
        <f t="shared" si="2"/>
        <v>31.420657112897587</v>
      </c>
      <c r="F28" s="18">
        <v>0</v>
      </c>
      <c r="G28" s="6">
        <f t="shared" si="0"/>
        <v>0</v>
      </c>
      <c r="H28" s="18">
        <v>0</v>
      </c>
      <c r="I28" s="6">
        <f t="shared" si="1"/>
        <v>0</v>
      </c>
    </row>
    <row r="29" spans="1:9" ht="20.25" customHeight="1" x14ac:dyDescent="0.3">
      <c r="A29" s="4" t="s">
        <v>5</v>
      </c>
      <c r="B29" s="5">
        <v>369.8</v>
      </c>
      <c r="C29" s="18">
        <v>1569.6</v>
      </c>
      <c r="D29" s="18">
        <v>0</v>
      </c>
      <c r="E29" s="6">
        <f t="shared" si="2"/>
        <v>0</v>
      </c>
      <c r="F29" s="18">
        <v>0</v>
      </c>
      <c r="G29" s="6">
        <f t="shared" si="0"/>
        <v>0</v>
      </c>
      <c r="H29" s="18">
        <v>0</v>
      </c>
      <c r="I29" s="6">
        <f t="shared" si="1"/>
        <v>0</v>
      </c>
    </row>
    <row r="30" spans="1:9" ht="45" customHeight="1" x14ac:dyDescent="0.3">
      <c r="A30" s="4" t="s">
        <v>32</v>
      </c>
      <c r="B30" s="5">
        <v>22.1</v>
      </c>
      <c r="C30" s="18">
        <v>0</v>
      </c>
      <c r="D30" s="18">
        <v>0</v>
      </c>
      <c r="E30" s="6" t="s">
        <v>21</v>
      </c>
      <c r="F30" s="18">
        <v>0</v>
      </c>
      <c r="G30" s="6" t="s">
        <v>21</v>
      </c>
      <c r="H30" s="18">
        <v>0</v>
      </c>
      <c r="I30" s="6" t="s">
        <v>21</v>
      </c>
    </row>
    <row r="31" spans="1:9" ht="34.799999999999997" customHeight="1" x14ac:dyDescent="0.3">
      <c r="A31" s="4" t="s">
        <v>22</v>
      </c>
      <c r="B31" s="5">
        <v>-5.8</v>
      </c>
      <c r="C31" s="18">
        <v>0</v>
      </c>
      <c r="D31" s="18">
        <v>0</v>
      </c>
      <c r="E31" s="6">
        <v>0</v>
      </c>
      <c r="F31" s="18">
        <v>0</v>
      </c>
      <c r="G31" s="6">
        <v>0</v>
      </c>
      <c r="H31" s="18">
        <v>0</v>
      </c>
      <c r="I31" s="6">
        <v>0</v>
      </c>
    </row>
  </sheetData>
  <mergeCells count="2">
    <mergeCell ref="A1:I1"/>
    <mergeCell ref="A2:I2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ДФ-11-012</cp:lastModifiedBy>
  <cp:lastPrinted>2024-11-19T12:16:06Z</cp:lastPrinted>
  <dcterms:created xsi:type="dcterms:W3CDTF">2016-12-14T06:39:45Z</dcterms:created>
  <dcterms:modified xsi:type="dcterms:W3CDTF">2024-11-19T12:17:05Z</dcterms:modified>
</cp:coreProperties>
</file>